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SILNOPROUD\2021\OPRAVNÉ PRÁCE\údržba a servis čerpadel\PS\"/>
    </mc:Choice>
  </mc:AlternateContent>
  <bookViews>
    <workbookView xWindow="0" yWindow="0" windowWidth="0" windowHeight="0"/>
  </bookViews>
  <sheets>
    <sheet name="Rekapitulace stavby" sheetId="1" r:id="rId1"/>
    <sheet name="ČST1.1_a - S1.80.200.75.4..." sheetId="2" r:id="rId2"/>
    <sheet name="ČST1.1_a1 - S1.80.200.75...." sheetId="3" r:id="rId3"/>
    <sheet name="ČST1_a - S2.100.300.300.4..." sheetId="4" r:id="rId4"/>
    <sheet name="ČST1_a1 - S2.100.300.300...." sheetId="5" r:id="rId5"/>
    <sheet name="ČST1_b - S1.80.200.100.4...." sheetId="6" r:id="rId6"/>
    <sheet name="ČST1_b1 - S1.80.200.100.4..." sheetId="7" r:id="rId7"/>
    <sheet name="ČST2_a - S2.100.250.135.4..." sheetId="8" r:id="rId8"/>
    <sheet name="ČST2_a1 - S2.100.250.135...." sheetId="9" r:id="rId9"/>
    <sheet name="ČST2_b - S1.80.200.125.4...." sheetId="10" r:id="rId10"/>
    <sheet name="ČST2_b1 - S1.80.200.125.4..." sheetId="11" r:id="rId11"/>
    <sheet name="ČST3_a - SL1.110.200.100...." sheetId="12" r:id="rId12"/>
    <sheet name="ČST3_a1 - SL1.110.200.100..." sheetId="13" r:id="rId13"/>
    <sheet name="ČST3_b - SE1.100.150.55.A..." sheetId="14" r:id="rId14"/>
    <sheet name="ČST3_b1 - SE1.100.150.55...." sheetId="15" r:id="rId15"/>
    <sheet name="ČST4_a - S2.145.300.280.8..." sheetId="16" r:id="rId16"/>
    <sheet name="ČST4_a1 - S2.145.300.280...." sheetId="17" r:id="rId17"/>
    <sheet name="ČST4_b - SE1.160.300.160...." sheetId="18" r:id="rId18"/>
    <sheet name="ČST4_b1 - SE1.160.300.160..." sheetId="19" r:id="rId19"/>
    <sheet name="Filiálka - KSB KRTK 100-2..." sheetId="20" r:id="rId20"/>
    <sheet name="Lověšice - AMAREX N F65-1..." sheetId="21" r:id="rId21"/>
    <sheet name="Přerov sš 41 - HCP Pump A..." sheetId="22" r:id="rId22"/>
    <sheet name="Přerov sš 42 - HCP Pump A..." sheetId="23" r:id="rId23"/>
    <sheet name="Přerov sš 18 - HCP Pump A..." sheetId="24" r:id="rId24"/>
    <sheet name="Filiálka_v - Vyčištění mo..." sheetId="25" r:id="rId25"/>
    <sheet name="ČST4 - Vyčištění mokré jímky" sheetId="26" r:id="rId26"/>
    <sheet name="ČST3 - Vyčištění mokré jímky" sheetId="27" r:id="rId27"/>
    <sheet name="ČST2 - Vyčištění mokré jímky" sheetId="28" r:id="rId28"/>
    <sheet name="ČST1 - Vyčištění mokré jímky" sheetId="29" r:id="rId29"/>
    <sheet name="ČST1.1 - Vyčištění mokré ..." sheetId="30" r:id="rId30"/>
    <sheet name="Lověšice_v - Vyčištění mo..." sheetId="31" r:id="rId31"/>
  </sheets>
  <definedNames>
    <definedName name="_xlnm.Print_Area" localSheetId="0">'Rekapitulace stavby'!$D$4:$AO$76,'Rekapitulace stavby'!$C$82:$AQ$126</definedName>
    <definedName name="_xlnm.Print_Titles" localSheetId="0">'Rekapitulace stavby'!$92:$92</definedName>
    <definedName name="_xlnm._FilterDatabase" localSheetId="1" hidden="1">'ČST1.1_a - S1.80.200.75.4...'!$C$119:$K$151</definedName>
    <definedName name="_xlnm.Print_Area" localSheetId="1">'ČST1.1_a - S1.80.200.75.4...'!$C$4:$J$76,'ČST1.1_a - S1.80.200.75.4...'!$C$82:$J$101,'ČST1.1_a - S1.80.200.75.4...'!$C$107:$K$151</definedName>
    <definedName name="_xlnm.Print_Titles" localSheetId="1">'ČST1.1_a - S1.80.200.75.4...'!$119:$119</definedName>
    <definedName name="_xlnm._FilterDatabase" localSheetId="2" hidden="1">'ČST1.1_a1 - S1.80.200.75....'!$C$119:$K$151</definedName>
    <definedName name="_xlnm.Print_Area" localSheetId="2">'ČST1.1_a1 - S1.80.200.75....'!$C$4:$J$76,'ČST1.1_a1 - S1.80.200.75....'!$C$82:$J$101,'ČST1.1_a1 - S1.80.200.75....'!$C$107:$K$151</definedName>
    <definedName name="_xlnm.Print_Titles" localSheetId="2">'ČST1.1_a1 - S1.80.200.75....'!$119:$119</definedName>
    <definedName name="_xlnm._FilterDatabase" localSheetId="3" hidden="1">'ČST1_a - S2.100.300.300.4...'!$C$119:$K$151</definedName>
    <definedName name="_xlnm.Print_Area" localSheetId="3">'ČST1_a - S2.100.300.300.4...'!$C$4:$J$76,'ČST1_a - S2.100.300.300.4...'!$C$82:$J$101,'ČST1_a - S2.100.300.300.4...'!$C$107:$K$151</definedName>
    <definedName name="_xlnm.Print_Titles" localSheetId="3">'ČST1_a - S2.100.300.300.4...'!$119:$119</definedName>
    <definedName name="_xlnm._FilterDatabase" localSheetId="4" hidden="1">'ČST1_a1 - S2.100.300.300....'!$C$119:$K$151</definedName>
    <definedName name="_xlnm.Print_Area" localSheetId="4">'ČST1_a1 - S2.100.300.300....'!$C$4:$J$76,'ČST1_a1 - S2.100.300.300....'!$C$82:$J$101,'ČST1_a1 - S2.100.300.300....'!$C$107:$K$151</definedName>
    <definedName name="_xlnm.Print_Titles" localSheetId="4">'ČST1_a1 - S2.100.300.300....'!$119:$119</definedName>
    <definedName name="_xlnm._FilterDatabase" localSheetId="5" hidden="1">'ČST1_b - S1.80.200.100.4....'!$C$119:$K$151</definedName>
    <definedName name="_xlnm.Print_Area" localSheetId="5">'ČST1_b - S1.80.200.100.4....'!$C$4:$J$76,'ČST1_b - S1.80.200.100.4....'!$C$82:$J$101,'ČST1_b - S1.80.200.100.4....'!$C$107:$K$151</definedName>
    <definedName name="_xlnm.Print_Titles" localSheetId="5">'ČST1_b - S1.80.200.100.4....'!$119:$119</definedName>
    <definedName name="_xlnm._FilterDatabase" localSheetId="6" hidden="1">'ČST1_b1 - S1.80.200.100.4...'!$C$119:$K$151</definedName>
    <definedName name="_xlnm.Print_Area" localSheetId="6">'ČST1_b1 - S1.80.200.100.4...'!$C$4:$J$76,'ČST1_b1 - S1.80.200.100.4...'!$C$82:$J$101,'ČST1_b1 - S1.80.200.100.4...'!$C$107:$K$151</definedName>
    <definedName name="_xlnm.Print_Titles" localSheetId="6">'ČST1_b1 - S1.80.200.100.4...'!$119:$119</definedName>
    <definedName name="_xlnm._FilterDatabase" localSheetId="7" hidden="1">'ČST2_a - S2.100.250.135.4...'!$C$119:$K$151</definedName>
    <definedName name="_xlnm.Print_Area" localSheetId="7">'ČST2_a - S2.100.250.135.4...'!$C$4:$J$76,'ČST2_a - S2.100.250.135.4...'!$C$82:$J$101,'ČST2_a - S2.100.250.135.4...'!$C$107:$K$151</definedName>
    <definedName name="_xlnm.Print_Titles" localSheetId="7">'ČST2_a - S2.100.250.135.4...'!$119:$119</definedName>
    <definedName name="_xlnm._FilterDatabase" localSheetId="8" hidden="1">'ČST2_a1 - S2.100.250.135....'!$C$119:$K$151</definedName>
    <definedName name="_xlnm.Print_Area" localSheetId="8">'ČST2_a1 - S2.100.250.135....'!$C$4:$J$76,'ČST2_a1 - S2.100.250.135....'!$C$82:$J$101,'ČST2_a1 - S2.100.250.135....'!$C$107:$K$151</definedName>
    <definedName name="_xlnm.Print_Titles" localSheetId="8">'ČST2_a1 - S2.100.250.135....'!$119:$119</definedName>
    <definedName name="_xlnm._FilterDatabase" localSheetId="9" hidden="1">'ČST2_b - S1.80.200.125.4....'!$C$119:$K$151</definedName>
    <definedName name="_xlnm.Print_Area" localSheetId="9">'ČST2_b - S1.80.200.125.4....'!$C$4:$J$76,'ČST2_b - S1.80.200.125.4....'!$C$82:$J$101,'ČST2_b - S1.80.200.125.4....'!$C$107:$K$151</definedName>
    <definedName name="_xlnm.Print_Titles" localSheetId="9">'ČST2_b - S1.80.200.125.4....'!$119:$119</definedName>
    <definedName name="_xlnm._FilterDatabase" localSheetId="10" hidden="1">'ČST2_b1 - S1.80.200.125.4...'!$C$119:$K$151</definedName>
    <definedName name="_xlnm.Print_Area" localSheetId="10">'ČST2_b1 - S1.80.200.125.4...'!$C$4:$J$76,'ČST2_b1 - S1.80.200.125.4...'!$C$82:$J$101,'ČST2_b1 - S1.80.200.125.4...'!$C$107:$K$151</definedName>
    <definedName name="_xlnm.Print_Titles" localSheetId="10">'ČST2_b1 - S1.80.200.125.4...'!$119:$119</definedName>
    <definedName name="_xlnm._FilterDatabase" localSheetId="11" hidden="1">'ČST3_a - SL1.110.200.100....'!$C$119:$K$151</definedName>
    <definedName name="_xlnm.Print_Area" localSheetId="11">'ČST3_a - SL1.110.200.100....'!$C$4:$J$76,'ČST3_a - SL1.110.200.100....'!$C$82:$J$101,'ČST3_a - SL1.110.200.100....'!$C$107:$K$151</definedName>
    <definedName name="_xlnm.Print_Titles" localSheetId="11">'ČST3_a - SL1.110.200.100....'!$119:$119</definedName>
    <definedName name="_xlnm._FilterDatabase" localSheetId="12" hidden="1">'ČST3_a1 - SL1.110.200.100...'!$C$119:$K$151</definedName>
    <definedName name="_xlnm.Print_Area" localSheetId="12">'ČST3_a1 - SL1.110.200.100...'!$C$4:$J$76,'ČST3_a1 - SL1.110.200.100...'!$C$82:$J$101,'ČST3_a1 - SL1.110.200.100...'!$C$107:$K$151</definedName>
    <definedName name="_xlnm.Print_Titles" localSheetId="12">'ČST3_a1 - SL1.110.200.100...'!$119:$119</definedName>
    <definedName name="_xlnm._FilterDatabase" localSheetId="13" hidden="1">'ČST3_b - SE1.100.150.55.A...'!$C$119:$K$151</definedName>
    <definedName name="_xlnm.Print_Area" localSheetId="13">'ČST3_b - SE1.100.150.55.A...'!$C$4:$J$76,'ČST3_b - SE1.100.150.55.A...'!$C$82:$J$101,'ČST3_b - SE1.100.150.55.A...'!$C$107:$K$151</definedName>
    <definedName name="_xlnm.Print_Titles" localSheetId="13">'ČST3_b - SE1.100.150.55.A...'!$119:$119</definedName>
    <definedName name="_xlnm._FilterDatabase" localSheetId="14" hidden="1">'ČST3_b1 - SE1.100.150.55....'!$C$119:$K$151</definedName>
    <definedName name="_xlnm.Print_Area" localSheetId="14">'ČST3_b1 - SE1.100.150.55....'!$C$4:$J$76,'ČST3_b1 - SE1.100.150.55....'!$C$82:$J$101,'ČST3_b1 - SE1.100.150.55....'!$C$107:$K$151</definedName>
    <definedName name="_xlnm.Print_Titles" localSheetId="14">'ČST3_b1 - SE1.100.150.55....'!$119:$119</definedName>
    <definedName name="_xlnm._FilterDatabase" localSheetId="15" hidden="1">'ČST4_a - S2.145.300.280.8...'!$C$119:$K$151</definedName>
    <definedName name="_xlnm.Print_Area" localSheetId="15">'ČST4_a - S2.145.300.280.8...'!$C$4:$J$76,'ČST4_a - S2.145.300.280.8...'!$C$82:$J$101,'ČST4_a - S2.145.300.280.8...'!$C$107:$K$151</definedName>
    <definedName name="_xlnm.Print_Titles" localSheetId="15">'ČST4_a - S2.145.300.280.8...'!$119:$119</definedName>
    <definedName name="_xlnm._FilterDatabase" localSheetId="16" hidden="1">'ČST4_a1 - S2.145.300.280....'!$C$119:$K$151</definedName>
    <definedName name="_xlnm.Print_Area" localSheetId="16">'ČST4_a1 - S2.145.300.280....'!$C$4:$J$76,'ČST4_a1 - S2.145.300.280....'!$C$82:$J$101,'ČST4_a1 - S2.145.300.280....'!$C$107:$K$151</definedName>
    <definedName name="_xlnm.Print_Titles" localSheetId="16">'ČST4_a1 - S2.145.300.280....'!$119:$119</definedName>
    <definedName name="_xlnm._FilterDatabase" localSheetId="17" hidden="1">'ČST4_b - SE1.160.300.160....'!$C$119:$K$151</definedName>
    <definedName name="_xlnm.Print_Area" localSheetId="17">'ČST4_b - SE1.160.300.160....'!$C$4:$J$76,'ČST4_b - SE1.160.300.160....'!$C$82:$J$101,'ČST4_b - SE1.160.300.160....'!$C$107:$K$151</definedName>
    <definedName name="_xlnm.Print_Titles" localSheetId="17">'ČST4_b - SE1.160.300.160....'!$119:$119</definedName>
    <definedName name="_xlnm._FilterDatabase" localSheetId="18" hidden="1">'ČST4_b1 - SE1.160.300.160...'!$C$119:$K$151</definedName>
    <definedName name="_xlnm.Print_Area" localSheetId="18">'ČST4_b1 - SE1.160.300.160...'!$C$4:$J$76,'ČST4_b1 - SE1.160.300.160...'!$C$82:$J$101,'ČST4_b1 - SE1.160.300.160...'!$C$107:$K$151</definedName>
    <definedName name="_xlnm.Print_Titles" localSheetId="18">'ČST4_b1 - SE1.160.300.160...'!$119:$119</definedName>
    <definedName name="_xlnm._FilterDatabase" localSheetId="19" hidden="1">'Filiálka - KSB KRTK 100-2...'!$C$119:$K$147</definedName>
    <definedName name="_xlnm.Print_Area" localSheetId="19">'Filiálka - KSB KRTK 100-2...'!$C$4:$J$76,'Filiálka - KSB KRTK 100-2...'!$C$82:$J$101,'Filiálka - KSB KRTK 100-2...'!$C$107:$K$147</definedName>
    <definedName name="_xlnm.Print_Titles" localSheetId="19">'Filiálka - KSB KRTK 100-2...'!$119:$119</definedName>
    <definedName name="_xlnm._FilterDatabase" localSheetId="20" hidden="1">'Lověšice - AMAREX N F65-1...'!$C$119:$K$147</definedName>
    <definedName name="_xlnm.Print_Area" localSheetId="20">'Lověšice - AMAREX N F65-1...'!$C$4:$J$76,'Lověšice - AMAREX N F65-1...'!$C$82:$J$101,'Lověšice - AMAREX N F65-1...'!$C$107:$K$147</definedName>
    <definedName name="_xlnm.Print_Titles" localSheetId="20">'Lověšice - AMAREX N F65-1...'!$119:$119</definedName>
    <definedName name="_xlnm._FilterDatabase" localSheetId="21" hidden="1">'Přerov sš 41 - HCP Pump A...'!$C$117:$K$124</definedName>
    <definedName name="_xlnm.Print_Area" localSheetId="21">'Přerov sš 41 - HCP Pump A...'!$C$4:$J$76,'Přerov sš 41 - HCP Pump A...'!$C$82:$J$99,'Přerov sš 41 - HCP Pump A...'!$C$105:$K$124</definedName>
    <definedName name="_xlnm.Print_Titles" localSheetId="21">'Přerov sš 41 - HCP Pump A...'!$117:$117</definedName>
    <definedName name="_xlnm._FilterDatabase" localSheetId="22" hidden="1">'Přerov sš 42 - HCP Pump A...'!$C$117:$K$124</definedName>
    <definedName name="_xlnm.Print_Area" localSheetId="22">'Přerov sš 42 - HCP Pump A...'!$C$4:$J$76,'Přerov sš 42 - HCP Pump A...'!$C$82:$J$99,'Přerov sš 42 - HCP Pump A...'!$C$105:$K$124</definedName>
    <definedName name="_xlnm.Print_Titles" localSheetId="22">'Přerov sš 42 - HCP Pump A...'!$117:$117</definedName>
    <definedName name="_xlnm._FilterDatabase" localSheetId="23" hidden="1">'Přerov sš 18 - HCP Pump A...'!$C$117:$K$124</definedName>
    <definedName name="_xlnm.Print_Area" localSheetId="23">'Přerov sš 18 - HCP Pump A...'!$C$4:$J$76,'Přerov sš 18 - HCP Pump A...'!$C$82:$J$99,'Přerov sš 18 - HCP Pump A...'!$C$105:$K$124</definedName>
    <definedName name="_xlnm.Print_Titles" localSheetId="23">'Přerov sš 18 - HCP Pump A...'!$117:$117</definedName>
    <definedName name="_xlnm._FilterDatabase" localSheetId="24" hidden="1">'Filiálka_v - Vyčištění mo...'!$C$123:$K$140</definedName>
    <definedName name="_xlnm.Print_Area" localSheetId="24">'Filiálka_v - Vyčištění mo...'!$C$4:$J$76,'Filiálka_v - Vyčištění mo...'!$C$82:$J$103,'Filiálka_v - Vyčištění mo...'!$C$109:$K$140</definedName>
    <definedName name="_xlnm.Print_Titles" localSheetId="24">'Filiálka_v - Vyčištění mo...'!$123:$123</definedName>
    <definedName name="_xlnm._FilterDatabase" localSheetId="25" hidden="1">'ČST4 - Vyčištění mokré jímky'!$C$123:$K$140</definedName>
    <definedName name="_xlnm.Print_Area" localSheetId="25">'ČST4 - Vyčištění mokré jímky'!$C$4:$J$76,'ČST4 - Vyčištění mokré jímky'!$C$82:$J$103,'ČST4 - Vyčištění mokré jímky'!$C$109:$K$140</definedName>
    <definedName name="_xlnm.Print_Titles" localSheetId="25">'ČST4 - Vyčištění mokré jímky'!$123:$123</definedName>
    <definedName name="_xlnm._FilterDatabase" localSheetId="26" hidden="1">'ČST3 - Vyčištění mokré jímky'!$C$123:$K$140</definedName>
    <definedName name="_xlnm.Print_Area" localSheetId="26">'ČST3 - Vyčištění mokré jímky'!$C$4:$J$76,'ČST3 - Vyčištění mokré jímky'!$C$82:$J$103,'ČST3 - Vyčištění mokré jímky'!$C$109:$K$140</definedName>
    <definedName name="_xlnm.Print_Titles" localSheetId="26">'ČST3 - Vyčištění mokré jímky'!$123:$123</definedName>
    <definedName name="_xlnm._FilterDatabase" localSheetId="27" hidden="1">'ČST2 - Vyčištění mokré jímky'!$C$123:$K$140</definedName>
    <definedName name="_xlnm.Print_Area" localSheetId="27">'ČST2 - Vyčištění mokré jímky'!$C$4:$J$76,'ČST2 - Vyčištění mokré jímky'!$C$82:$J$103,'ČST2 - Vyčištění mokré jímky'!$C$109:$K$140</definedName>
    <definedName name="_xlnm.Print_Titles" localSheetId="27">'ČST2 - Vyčištění mokré jímky'!$123:$123</definedName>
    <definedName name="_xlnm._FilterDatabase" localSheetId="28" hidden="1">'ČST1 - Vyčištění mokré jímky'!$C$123:$K$140</definedName>
    <definedName name="_xlnm.Print_Area" localSheetId="28">'ČST1 - Vyčištění mokré jímky'!$C$4:$J$76,'ČST1 - Vyčištění mokré jímky'!$C$82:$J$103,'ČST1 - Vyčištění mokré jímky'!$C$109:$K$140</definedName>
    <definedName name="_xlnm.Print_Titles" localSheetId="28">'ČST1 - Vyčištění mokré jímky'!$123:$123</definedName>
    <definedName name="_xlnm._FilterDatabase" localSheetId="29" hidden="1">'ČST1.1 - Vyčištění mokré ...'!$C$123:$K$140</definedName>
    <definedName name="_xlnm.Print_Area" localSheetId="29">'ČST1.1 - Vyčištění mokré ...'!$C$4:$J$76,'ČST1.1 - Vyčištění mokré ...'!$C$82:$J$103,'ČST1.1 - Vyčištění mokré ...'!$C$109:$K$140</definedName>
    <definedName name="_xlnm.Print_Titles" localSheetId="29">'ČST1.1 - Vyčištění mokré ...'!$123:$123</definedName>
    <definedName name="_xlnm._FilterDatabase" localSheetId="30" hidden="1">'Lověšice_v - Vyčištění mo...'!$C$123:$K$140</definedName>
    <definedName name="_xlnm.Print_Area" localSheetId="30">'Lověšice_v - Vyčištění mo...'!$C$4:$J$76,'Lověšice_v - Vyčištění mo...'!$C$82:$J$103,'Lověšice_v - Vyčištění mo...'!$C$109:$K$140</definedName>
    <definedName name="_xlnm.Print_Titles" localSheetId="30">'Lověšice_v - Vyčištění mo...'!$123:$123</definedName>
  </definedNames>
  <calcPr/>
</workbook>
</file>

<file path=xl/calcChain.xml><?xml version="1.0" encoding="utf-8"?>
<calcChain xmlns="http://schemas.openxmlformats.org/spreadsheetml/2006/main">
  <c i="31" l="1" r="J39"/>
  <c r="J38"/>
  <c i="1" r="AY125"/>
  <c i="31" r="J37"/>
  <c i="1" r="AX125"/>
  <c i="31" r="BI139"/>
  <c r="BH139"/>
  <c r="BG139"/>
  <c r="BF139"/>
  <c r="T139"/>
  <c r="T138"/>
  <c r="T137"/>
  <c r="R139"/>
  <c r="R138"/>
  <c r="R137"/>
  <c r="P139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30" r="R138"/>
  <c r="R137"/>
  <c r="R126"/>
  <c r="R125"/>
  <c r="R124"/>
  <c r="J39"/>
  <c r="J38"/>
  <c i="1" r="AY124"/>
  <c i="30" r="J37"/>
  <c i="1" r="AX124"/>
  <c i="30" r="BI139"/>
  <c r="BH139"/>
  <c r="BG139"/>
  <c r="BF139"/>
  <c r="T139"/>
  <c r="T138"/>
  <c r="T137"/>
  <c r="R139"/>
  <c r="P139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85"/>
  <c i="29" r="J39"/>
  <c r="J38"/>
  <c i="1" r="AY123"/>
  <c i="29" r="J37"/>
  <c i="1" r="AX123"/>
  <c i="29" r="BI139"/>
  <c r="BH139"/>
  <c r="BG139"/>
  <c r="BF139"/>
  <c r="T139"/>
  <c r="T138"/>
  <c r="T137"/>
  <c r="R139"/>
  <c r="R138"/>
  <c r="R137"/>
  <c r="P139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28" r="J39"/>
  <c r="J38"/>
  <c i="1" r="AY122"/>
  <c i="28" r="J37"/>
  <c i="1" r="AX122"/>
  <c i="28" r="BI139"/>
  <c r="BH139"/>
  <c r="BG139"/>
  <c r="BF139"/>
  <c r="T139"/>
  <c r="T138"/>
  <c r="T137"/>
  <c r="R139"/>
  <c r="R138"/>
  <c r="R137"/>
  <c r="P139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91"/>
  <c r="E7"/>
  <c r="E112"/>
  <c i="27" r="J39"/>
  <c r="J38"/>
  <c i="1" r="AY121"/>
  <c i="27" r="J37"/>
  <c i="1" r="AX121"/>
  <c i="27" r="BI139"/>
  <c r="BH139"/>
  <c r="BG139"/>
  <c r="BF139"/>
  <c r="T139"/>
  <c r="T138"/>
  <c r="T137"/>
  <c r="R139"/>
  <c r="R138"/>
  <c r="R137"/>
  <c r="P139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26" r="J39"/>
  <c r="J38"/>
  <c i="1" r="AY120"/>
  <c i="26" r="J37"/>
  <c i="1" r="AX120"/>
  <c i="26" r="BI139"/>
  <c r="BH139"/>
  <c r="BG139"/>
  <c r="BF139"/>
  <c r="T139"/>
  <c r="T138"/>
  <c r="T137"/>
  <c r="R139"/>
  <c r="R138"/>
  <c r="R137"/>
  <c r="P139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91"/>
  <c r="E7"/>
  <c r="E85"/>
  <c i="25" r="J39"/>
  <c r="J38"/>
  <c i="1" r="AY119"/>
  <c i="25" r="J37"/>
  <c i="1" r="AX119"/>
  <c i="25" r="BI139"/>
  <c r="BH139"/>
  <c r="BG139"/>
  <c r="BF139"/>
  <c r="T139"/>
  <c r="T138"/>
  <c r="T137"/>
  <c r="R139"/>
  <c r="R138"/>
  <c r="R137"/>
  <c r="P139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112"/>
  <c i="24" r="J37"/>
  <c r="J36"/>
  <c i="1" r="AY117"/>
  <c i="24" r="J35"/>
  <c i="1" r="AX117"/>
  <c i="24"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114"/>
  <c r="J14"/>
  <c r="J12"/>
  <c r="J112"/>
  <c r="E7"/>
  <c r="E108"/>
  <c i="23" r="J37"/>
  <c r="J36"/>
  <c i="1" r="AY116"/>
  <c i="23" r="J35"/>
  <c i="1" r="AX116"/>
  <c i="23"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22" r="J37"/>
  <c r="J36"/>
  <c i="1" r="AY115"/>
  <c i="22" r="J35"/>
  <c i="1" r="AX115"/>
  <c i="22"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108"/>
  <c i="21" r="J37"/>
  <c r="J36"/>
  <c i="1" r="AY114"/>
  <c i="21" r="J35"/>
  <c i="1" r="AX114"/>
  <c i="21" r="BI146"/>
  <c r="BH146"/>
  <c r="BG146"/>
  <c r="BF146"/>
  <c r="T146"/>
  <c r="T145"/>
  <c r="T144"/>
  <c r="R146"/>
  <c r="R145"/>
  <c r="R144"/>
  <c r="P146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20" r="J37"/>
  <c r="J36"/>
  <c i="1" r="AY113"/>
  <c i="20" r="J35"/>
  <c i="1" r="AX113"/>
  <c i="20" r="BI146"/>
  <c r="BH146"/>
  <c r="BG146"/>
  <c r="BF146"/>
  <c r="T146"/>
  <c r="T145"/>
  <c r="T144"/>
  <c r="R146"/>
  <c r="R145"/>
  <c r="R144"/>
  <c r="P146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9" r="J37"/>
  <c r="J36"/>
  <c i="1" r="AY112"/>
  <c i="19" r="J35"/>
  <c i="1" r="AX112"/>
  <c i="19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18" r="J37"/>
  <c r="J36"/>
  <c i="1" r="AY111"/>
  <c i="18" r="J35"/>
  <c i="1" r="AX111"/>
  <c i="18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17" r="J37"/>
  <c r="J36"/>
  <c i="1" r="AY110"/>
  <c i="17" r="J35"/>
  <c i="1" r="AX110"/>
  <c i="17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16" r="J37"/>
  <c r="J36"/>
  <c i="1" r="AY109"/>
  <c i="16" r="J35"/>
  <c i="1" r="AX109"/>
  <c i="16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5" r="J37"/>
  <c r="J36"/>
  <c i="1" r="AY108"/>
  <c i="15" r="J35"/>
  <c i="1" r="AX108"/>
  <c i="15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4" r="J37"/>
  <c r="J36"/>
  <c i="1" r="AY107"/>
  <c i="14" r="J35"/>
  <c i="1" r="AX107"/>
  <c i="14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13" r="J37"/>
  <c r="J36"/>
  <c i="1" r="AY106"/>
  <c i="13" r="J35"/>
  <c i="1" r="AX106"/>
  <c i="13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2" r="J37"/>
  <c r="J36"/>
  <c i="1" r="AY105"/>
  <c i="12" r="J35"/>
  <c i="1" r="AX105"/>
  <c i="12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11" r="J37"/>
  <c r="J36"/>
  <c i="1" r="AY104"/>
  <c i="11" r="J35"/>
  <c i="1" r="AX104"/>
  <c i="11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10" r="J37"/>
  <c r="J36"/>
  <c i="1" r="AY103"/>
  <c i="10" r="J35"/>
  <c i="1" r="AX103"/>
  <c i="10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9" r="J37"/>
  <c r="J36"/>
  <c i="1" r="AY102"/>
  <c i="9" r="J35"/>
  <c i="1" r="AX102"/>
  <c i="9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8" r="J37"/>
  <c r="J36"/>
  <c i="1" r="AY101"/>
  <c i="8" r="J35"/>
  <c i="1" r="AX101"/>
  <c i="8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7" r="J37"/>
  <c r="J36"/>
  <c i="1" r="AY100"/>
  <c i="7" r="J35"/>
  <c i="1" r="AX100"/>
  <c i="7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6" r="J37"/>
  <c r="J36"/>
  <c i="1" r="AY99"/>
  <c i="6" r="J35"/>
  <c i="1" r="AX99"/>
  <c i="6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5" r="J37"/>
  <c r="J36"/>
  <c i="1" r="AY98"/>
  <c i="5" r="J35"/>
  <c i="1" r="AX98"/>
  <c i="5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4" r="J37"/>
  <c r="J36"/>
  <c i="1" r="AY97"/>
  <c i="4" r="J35"/>
  <c i="1" r="AX97"/>
  <c i="4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2" r="J37"/>
  <c r="J36"/>
  <c i="1" r="AY95"/>
  <c i="2" r="J35"/>
  <c i="1" r="AX95"/>
  <c i="2" r="BI150"/>
  <c r="BH150"/>
  <c r="BG150"/>
  <c r="BF150"/>
  <c r="T150"/>
  <c r="T149"/>
  <c r="T148"/>
  <c r="R150"/>
  <c r="R149"/>
  <c r="R148"/>
  <c r="P150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31" r="BK139"/>
  <c r="J139"/>
  <c r="BK135"/>
  <c r="J135"/>
  <c r="BK133"/>
  <c r="J133"/>
  <c r="BK131"/>
  <c r="J131"/>
  <c r="BK129"/>
  <c r="J129"/>
  <c r="BK127"/>
  <c r="J127"/>
  <c i="30" r="J139"/>
  <c r="BK135"/>
  <c r="BK133"/>
  <c r="BK129"/>
  <c r="J127"/>
  <c i="29" r="BK139"/>
  <c r="BK135"/>
  <c r="J133"/>
  <c r="BK131"/>
  <c r="J129"/>
  <c i="28" r="BK135"/>
  <c r="BK133"/>
  <c r="BK131"/>
  <c i="27" r="J127"/>
  <c i="26" r="J139"/>
  <c r="J135"/>
  <c r="J133"/>
  <c r="BK129"/>
  <c i="25" r="BK133"/>
  <c r="J129"/>
  <c r="BK127"/>
  <c i="24" r="J123"/>
  <c i="23" r="J121"/>
  <c i="22" r="J123"/>
  <c r="J121"/>
  <c i="21" r="J140"/>
  <c r="J138"/>
  <c r="J126"/>
  <c i="20" r="J140"/>
  <c r="BK136"/>
  <c r="J132"/>
  <c r="BK130"/>
  <c r="J128"/>
  <c r="J126"/>
  <c i="19" r="J150"/>
  <c r="J144"/>
  <c r="J140"/>
  <c r="J138"/>
  <c r="BK134"/>
  <c r="BK132"/>
  <c r="BK128"/>
  <c r="BK126"/>
  <c i="18" r="BK144"/>
  <c r="BK136"/>
  <c r="J132"/>
  <c r="BK130"/>
  <c r="BK128"/>
  <c i="17" r="BK146"/>
  <c r="BK140"/>
  <c r="BK134"/>
  <c r="BK132"/>
  <c r="BK128"/>
  <c r="BK126"/>
  <c r="J123"/>
  <c i="16" r="BK150"/>
  <c r="BK146"/>
  <c r="J142"/>
  <c r="BK138"/>
  <c r="BK133"/>
  <c r="BK125"/>
  <c r="J123"/>
  <c i="15" r="J146"/>
  <c r="BK144"/>
  <c r="BK142"/>
  <c r="J138"/>
  <c r="BK136"/>
  <c r="BK132"/>
  <c r="J130"/>
  <c r="J128"/>
  <c r="BK126"/>
  <c r="J123"/>
  <c i="14" r="BK150"/>
  <c r="BK146"/>
  <c r="J142"/>
  <c r="BK140"/>
  <c r="BK134"/>
  <c r="J130"/>
  <c r="J128"/>
  <c r="J126"/>
  <c r="BK123"/>
  <c i="13" r="BK150"/>
  <c r="J138"/>
  <c r="BK136"/>
  <c r="J134"/>
  <c r="BK132"/>
  <c r="J130"/>
  <c r="J128"/>
  <c r="BK126"/>
  <c i="12" r="J144"/>
  <c r="J140"/>
  <c r="J134"/>
  <c r="J128"/>
  <c r="J123"/>
  <c i="11" r="BK150"/>
  <c r="J146"/>
  <c r="J144"/>
  <c r="J142"/>
  <c r="BK140"/>
  <c r="J138"/>
  <c r="J132"/>
  <c r="BK130"/>
  <c r="J128"/>
  <c r="BK126"/>
  <c r="BK123"/>
  <c i="10" r="J150"/>
  <c r="BK146"/>
  <c r="BK144"/>
  <c r="BK138"/>
  <c r="BK136"/>
  <c r="BK134"/>
  <c r="J132"/>
  <c r="BK128"/>
  <c r="J126"/>
  <c r="BK123"/>
  <c i="9" r="BK150"/>
  <c r="J144"/>
  <c r="J142"/>
  <c r="J140"/>
  <c r="J132"/>
  <c r="BK126"/>
  <c r="J123"/>
  <c i="8" r="J142"/>
  <c r="BK140"/>
  <c r="J136"/>
  <c r="BK134"/>
  <c r="BK130"/>
  <c r="BK128"/>
  <c r="J126"/>
  <c r="J123"/>
  <c i="7" r="BK150"/>
  <c r="BK146"/>
  <c r="BK144"/>
  <c r="BK142"/>
  <c r="J138"/>
  <c r="BK136"/>
  <c r="BK134"/>
  <c r="BK132"/>
  <c r="J130"/>
  <c r="BK128"/>
  <c r="BK126"/>
  <c i="6" r="BK144"/>
  <c r="J142"/>
  <c r="J140"/>
  <c r="BK136"/>
  <c r="BK132"/>
  <c r="J130"/>
  <c r="BK126"/>
  <c r="BK123"/>
  <c i="5" r="BK150"/>
  <c r="BK146"/>
  <c r="BK144"/>
  <c r="J140"/>
  <c r="J138"/>
  <c r="J136"/>
  <c r="BK130"/>
  <c r="J126"/>
  <c i="4" r="J142"/>
  <c r="BK140"/>
  <c r="J134"/>
  <c r="BK132"/>
  <c i="3" r="J142"/>
  <c r="J140"/>
  <c r="BK134"/>
  <c r="BK132"/>
  <c r="BK128"/>
  <c r="J126"/>
  <c r="J123"/>
  <c i="2" r="BK146"/>
  <c r="J140"/>
  <c r="J132"/>
  <c i="1" r="AS118"/>
  <c i="30" r="BK139"/>
  <c r="J135"/>
  <c r="J133"/>
  <c r="BK131"/>
  <c r="J129"/>
  <c i="29" r="J139"/>
  <c r="J131"/>
  <c i="28" r="J139"/>
  <c r="J135"/>
  <c r="J133"/>
  <c r="J131"/>
  <c r="BK129"/>
  <c i="27" r="J139"/>
  <c r="J131"/>
  <c r="J129"/>
  <c i="26" r="BK135"/>
  <c r="BK131"/>
  <c r="BK127"/>
  <c i="25" r="BK139"/>
  <c r="BK135"/>
  <c r="BK131"/>
  <c i="24" r="BK123"/>
  <c r="J121"/>
  <c i="23" r="J123"/>
  <c i="21" r="BK142"/>
  <c r="BK140"/>
  <c r="BK134"/>
  <c r="BK132"/>
  <c r="J130"/>
  <c r="J128"/>
  <c i="20" r="J136"/>
  <c r="BK134"/>
  <c r="BK126"/>
  <c r="J123"/>
  <c i="19" r="J146"/>
  <c r="BK142"/>
  <c r="BK140"/>
  <c r="J136"/>
  <c r="J132"/>
  <c r="BK130"/>
  <c r="J123"/>
  <c i="18" r="BK150"/>
  <c r="J146"/>
  <c r="BK140"/>
  <c r="J134"/>
  <c r="BK126"/>
  <c i="17" r="BK144"/>
  <c r="BK136"/>
  <c r="J134"/>
  <c r="J132"/>
  <c r="J126"/>
  <c i="16" r="BK144"/>
  <c r="BK142"/>
  <c r="J136"/>
  <c r="BK129"/>
  <c r="BK127"/>
  <c i="13" r="BK146"/>
  <c r="BK144"/>
  <c r="J140"/>
  <c r="BK138"/>
  <c r="J136"/>
  <c r="J132"/>
  <c r="BK130"/>
  <c i="12" r="BK150"/>
  <c r="BK146"/>
  <c r="BK136"/>
  <c r="J132"/>
  <c r="BK123"/>
  <c i="11" r="J150"/>
  <c r="J140"/>
  <c r="BK136"/>
  <c r="J134"/>
  <c r="J123"/>
  <c i="10" r="J144"/>
  <c r="J142"/>
  <c r="J123"/>
  <c i="9" r="BK146"/>
  <c r="BK144"/>
  <c r="BK134"/>
  <c r="J130"/>
  <c r="BK128"/>
  <c i="8" r="J146"/>
  <c r="J144"/>
  <c r="BK138"/>
  <c r="J128"/>
  <c i="7" r="J150"/>
  <c r="J140"/>
  <c r="J136"/>
  <c r="BK130"/>
  <c r="J128"/>
  <c i="6" r="BK150"/>
  <c r="BK138"/>
  <c r="BK130"/>
  <c r="BK128"/>
  <c i="5" r="J142"/>
  <c r="BK132"/>
  <c r="BK128"/>
  <c r="BK123"/>
  <c i="4" r="BK150"/>
  <c r="BK146"/>
  <c r="BK144"/>
  <c r="BK142"/>
  <c r="J136"/>
  <c r="J130"/>
  <c r="BK128"/>
  <c r="J123"/>
  <c i="3" r="BK140"/>
  <c r="BK123"/>
  <c i="2" r="J146"/>
  <c r="J144"/>
  <c r="J142"/>
  <c r="BK140"/>
  <c r="BK138"/>
  <c i="30" r="J131"/>
  <c r="BK127"/>
  <c i="29" r="BK129"/>
  <c r="J127"/>
  <c i="28" r="J129"/>
  <c r="J127"/>
  <c i="27" r="BK139"/>
  <c r="J135"/>
  <c r="J133"/>
  <c i="26" r="BK139"/>
  <c r="BK133"/>
  <c i="25" r="J133"/>
  <c i="23" r="BK123"/>
  <c r="BK121"/>
  <c i="21" r="BK146"/>
  <c r="BK136"/>
  <c r="J134"/>
  <c r="BK130"/>
  <c r="BK128"/>
  <c r="BK126"/>
  <c r="BK123"/>
  <c i="20" r="J146"/>
  <c r="BK142"/>
  <c r="J138"/>
  <c r="J130"/>
  <c r="BK128"/>
  <c r="BK123"/>
  <c i="19" r="BK138"/>
  <c r="J134"/>
  <c r="J130"/>
  <c r="J126"/>
  <c r="BK123"/>
  <c i="18" r="J150"/>
  <c r="BK146"/>
  <c r="J144"/>
  <c r="J142"/>
  <c r="J140"/>
  <c r="BK138"/>
  <c r="BK134"/>
  <c r="J130"/>
  <c r="J128"/>
  <c r="J126"/>
  <c r="J123"/>
  <c i="17" r="BK150"/>
  <c r="J144"/>
  <c r="BK142"/>
  <c r="J140"/>
  <c r="BK138"/>
  <c r="J136"/>
  <c r="BK130"/>
  <c r="J128"/>
  <c i="16" r="J150"/>
  <c r="J140"/>
  <c r="J138"/>
  <c r="BK136"/>
  <c r="J131"/>
  <c r="J129"/>
  <c i="15" r="BK150"/>
  <c r="BK146"/>
  <c r="J142"/>
  <c r="J140"/>
  <c r="BK138"/>
  <c r="BK134"/>
  <c r="BK130"/>
  <c r="BK128"/>
  <c r="BK123"/>
  <c i="14" r="J150"/>
  <c r="J144"/>
  <c r="BK142"/>
  <c r="J138"/>
  <c r="J134"/>
  <c r="BK132"/>
  <c r="J123"/>
  <c i="13" r="J150"/>
  <c r="J144"/>
  <c r="BK142"/>
  <c r="BK134"/>
  <c r="J126"/>
  <c r="BK123"/>
  <c i="12" r="BK144"/>
  <c r="BK142"/>
  <c r="J138"/>
  <c r="J136"/>
  <c r="BK132"/>
  <c r="BK130"/>
  <c r="BK128"/>
  <c r="BK126"/>
  <c i="11" r="BK146"/>
  <c r="BK142"/>
  <c r="BK138"/>
  <c r="BK134"/>
  <c r="BK132"/>
  <c r="J130"/>
  <c r="BK128"/>
  <c r="J126"/>
  <c i="10" r="J140"/>
  <c r="J138"/>
  <c r="BK132"/>
  <c r="J130"/>
  <c r="J128"/>
  <c i="9" r="J146"/>
  <c r="BK142"/>
  <c r="J138"/>
  <c r="J136"/>
  <c r="BK123"/>
  <c i="8" r="BK150"/>
  <c r="J138"/>
  <c r="BK136"/>
  <c r="J134"/>
  <c r="J132"/>
  <c r="BK126"/>
  <c r="BK123"/>
  <c i="7" r="J146"/>
  <c r="J144"/>
  <c r="BK138"/>
  <c r="J132"/>
  <c r="J123"/>
  <c i="6" r="J146"/>
  <c r="BK142"/>
  <c r="BK140"/>
  <c r="J138"/>
  <c r="J136"/>
  <c r="J134"/>
  <c r="J128"/>
  <c r="J126"/>
  <c r="J123"/>
  <c i="5" r="J144"/>
  <c r="BK142"/>
  <c r="BK140"/>
  <c r="BK138"/>
  <c r="BK136"/>
  <c r="BK134"/>
  <c r="J128"/>
  <c r="BK126"/>
  <c i="4" r="J150"/>
  <c r="J146"/>
  <c r="J144"/>
  <c r="J140"/>
  <c r="J138"/>
  <c r="J128"/>
  <c r="J126"/>
  <c r="BK123"/>
  <c i="3" r="BK150"/>
  <c r="J150"/>
  <c r="BK146"/>
  <c r="J146"/>
  <c r="J144"/>
  <c r="BK142"/>
  <c r="J138"/>
  <c r="J136"/>
  <c r="J132"/>
  <c r="BK130"/>
  <c r="J128"/>
  <c i="2" r="BK150"/>
  <c r="BK144"/>
  <c r="BK142"/>
  <c r="J138"/>
  <c r="J136"/>
  <c r="BK134"/>
  <c r="J130"/>
  <c r="J128"/>
  <c r="BK126"/>
  <c r="BK123"/>
  <c r="J123"/>
  <c i="29" r="J135"/>
  <c r="BK133"/>
  <c r="BK127"/>
  <c i="28" r="BK139"/>
  <c r="BK127"/>
  <c i="27" r="BK135"/>
  <c r="BK133"/>
  <c r="BK131"/>
  <c r="BK129"/>
  <c r="BK127"/>
  <c i="26" r="J131"/>
  <c r="J129"/>
  <c r="J127"/>
  <c i="25" r="J139"/>
  <c r="J135"/>
  <c r="J131"/>
  <c r="BK129"/>
  <c r="J127"/>
  <c i="24" r="BK121"/>
  <c i="22" r="BK123"/>
  <c r="BK121"/>
  <c i="21" r="J146"/>
  <c r="J142"/>
  <c r="BK138"/>
  <c r="J136"/>
  <c r="J132"/>
  <c r="J123"/>
  <c i="20" r="BK146"/>
  <c r="J142"/>
  <c r="BK140"/>
  <c r="BK138"/>
  <c r="J134"/>
  <c r="BK132"/>
  <c i="19" r="BK150"/>
  <c r="BK146"/>
  <c r="BK144"/>
  <c r="J142"/>
  <c r="BK136"/>
  <c r="J128"/>
  <c i="18" r="BK142"/>
  <c r="J138"/>
  <c r="J136"/>
  <c r="BK132"/>
  <c r="BK123"/>
  <c i="17" r="J150"/>
  <c r="J146"/>
  <c r="J142"/>
  <c r="J138"/>
  <c r="J130"/>
  <c r="BK123"/>
  <c i="16" r="J146"/>
  <c r="J144"/>
  <c r="BK140"/>
  <c r="J133"/>
  <c r="BK131"/>
  <c r="J127"/>
  <c r="J125"/>
  <c r="BK123"/>
  <c i="15" r="J150"/>
  <c r="J144"/>
  <c r="BK140"/>
  <c r="J136"/>
  <c r="J134"/>
  <c r="J132"/>
  <c r="J126"/>
  <c i="14" r="J146"/>
  <c r="BK144"/>
  <c r="J140"/>
  <c r="BK138"/>
  <c r="BK136"/>
  <c r="J136"/>
  <c r="J132"/>
  <c r="BK130"/>
  <c r="BK128"/>
  <c r="BK126"/>
  <c i="13" r="J146"/>
  <c r="J142"/>
  <c r="BK140"/>
  <c r="BK128"/>
  <c r="J123"/>
  <c i="12" r="J150"/>
  <c r="J146"/>
  <c r="J142"/>
  <c r="BK140"/>
  <c r="BK138"/>
  <c r="BK134"/>
  <c r="J130"/>
  <c r="J126"/>
  <c i="11" r="BK144"/>
  <c r="J136"/>
  <c i="10" r="BK150"/>
  <c r="J146"/>
  <c r="BK142"/>
  <c r="BK140"/>
  <c r="J136"/>
  <c r="J134"/>
  <c r="BK130"/>
  <c r="BK126"/>
  <c i="9" r="J150"/>
  <c r="BK140"/>
  <c r="BK138"/>
  <c r="BK136"/>
  <c r="J134"/>
  <c r="BK132"/>
  <c r="BK130"/>
  <c r="J128"/>
  <c r="J126"/>
  <c i="8" r="J150"/>
  <c r="BK146"/>
  <c r="BK144"/>
  <c r="BK142"/>
  <c r="J140"/>
  <c r="BK132"/>
  <c r="J130"/>
  <c i="7" r="J142"/>
  <c r="BK140"/>
  <c r="J134"/>
  <c r="J126"/>
  <c r="BK123"/>
  <c i="6" r="J150"/>
  <c r="BK146"/>
  <c r="J144"/>
  <c r="BK134"/>
  <c r="J132"/>
  <c i="5" r="J150"/>
  <c r="J146"/>
  <c r="J134"/>
  <c r="J132"/>
  <c r="J130"/>
  <c r="J123"/>
  <c i="4" r="BK138"/>
  <c r="BK136"/>
  <c r="BK134"/>
  <c r="J132"/>
  <c r="BK130"/>
  <c r="BK126"/>
  <c i="3" r="BK144"/>
  <c r="BK138"/>
  <c r="BK136"/>
  <c r="J134"/>
  <c r="J130"/>
  <c r="BK126"/>
  <c i="2" r="J150"/>
  <c r="BK136"/>
  <c r="J134"/>
  <c r="BK132"/>
  <c r="BK130"/>
  <c r="BK128"/>
  <c r="J126"/>
  <c l="1" r="P122"/>
  <c r="P121"/>
  <c r="P120"/>
  <c i="1" r="AU95"/>
  <c i="3" r="P122"/>
  <c r="P121"/>
  <c r="P120"/>
  <c i="1" r="AU96"/>
  <c i="4" r="BK122"/>
  <c r="BK121"/>
  <c i="5" r="P122"/>
  <c r="P121"/>
  <c r="P120"/>
  <c i="1" r="AU98"/>
  <c i="6" r="R122"/>
  <c r="R121"/>
  <c r="R120"/>
  <c i="7" r="BK122"/>
  <c r="BK121"/>
  <c i="8" r="P122"/>
  <c r="P121"/>
  <c r="P120"/>
  <c i="1" r="AU101"/>
  <c i="9" r="BK122"/>
  <c r="J122"/>
  <c r="J98"/>
  <c i="10" r="P122"/>
  <c r="P121"/>
  <c r="P120"/>
  <c i="1" r="AU103"/>
  <c i="11" r="BK122"/>
  <c r="BK121"/>
  <c r="J121"/>
  <c r="J97"/>
  <c i="12" r="BK122"/>
  <c r="BK121"/>
  <c r="J121"/>
  <c r="J97"/>
  <c i="13" r="R122"/>
  <c r="R121"/>
  <c r="R120"/>
  <c i="14" r="R122"/>
  <c r="R121"/>
  <c r="R120"/>
  <c i="15" r="R122"/>
  <c r="R121"/>
  <c r="R120"/>
  <c i="16" r="P122"/>
  <c r="P121"/>
  <c r="P120"/>
  <c i="1" r="AU109"/>
  <c i="17" r="T122"/>
  <c r="T121"/>
  <c r="T120"/>
  <c i="18" r="P122"/>
  <c r="P121"/>
  <c r="P120"/>
  <c i="1" r="AU111"/>
  <c i="19" r="T122"/>
  <c r="T121"/>
  <c r="T120"/>
  <c i="20" r="T122"/>
  <c r="T121"/>
  <c r="T120"/>
  <c i="21" r="R122"/>
  <c r="R121"/>
  <c r="R120"/>
  <c i="22" r="P120"/>
  <c r="P119"/>
  <c r="P118"/>
  <c i="1" r="AU115"/>
  <c i="23" r="T120"/>
  <c r="T119"/>
  <c r="T118"/>
  <c i="24" r="R120"/>
  <c r="R119"/>
  <c r="R118"/>
  <c i="25" r="P126"/>
  <c r="P125"/>
  <c r="P124"/>
  <c i="1" r="AU119"/>
  <c i="26" r="T126"/>
  <c r="T125"/>
  <c r="T124"/>
  <c i="27" r="P126"/>
  <c r="P125"/>
  <c r="P124"/>
  <c i="1" r="AU121"/>
  <c i="28" r="R126"/>
  <c r="R125"/>
  <c r="R124"/>
  <c i="29" r="P126"/>
  <c r="P125"/>
  <c r="P124"/>
  <c i="1" r="AU123"/>
  <c i="2" r="BK122"/>
  <c r="BK121"/>
  <c i="3" r="T122"/>
  <c r="T121"/>
  <c r="T120"/>
  <c i="4" r="R122"/>
  <c r="R121"/>
  <c r="R120"/>
  <c i="5" r="BK122"/>
  <c r="BK121"/>
  <c r="J121"/>
  <c r="J97"/>
  <c i="6" r="T122"/>
  <c r="T121"/>
  <c r="T120"/>
  <c i="7" r="R122"/>
  <c r="R121"/>
  <c r="R120"/>
  <c i="8" r="R122"/>
  <c r="R121"/>
  <c r="R120"/>
  <c i="9" r="P122"/>
  <c r="P121"/>
  <c r="P120"/>
  <c i="1" r="AU102"/>
  <c i="10" r="R122"/>
  <c r="R121"/>
  <c r="R120"/>
  <c i="11" r="R122"/>
  <c r="R121"/>
  <c r="R120"/>
  <c i="12" r="P122"/>
  <c r="P121"/>
  <c r="P120"/>
  <c i="1" r="AU105"/>
  <c i="13" r="BK122"/>
  <c r="J122"/>
  <c r="J98"/>
  <c r="T122"/>
  <c r="T121"/>
  <c r="T120"/>
  <c i="14" r="BK122"/>
  <c r="J122"/>
  <c r="J98"/>
  <c r="T122"/>
  <c r="T121"/>
  <c r="T120"/>
  <c i="15" r="T122"/>
  <c r="T121"/>
  <c r="T120"/>
  <c i="16" r="R122"/>
  <c r="R121"/>
  <c r="R120"/>
  <c i="17" r="BK122"/>
  <c r="BK121"/>
  <c r="J121"/>
  <c r="J97"/>
  <c i="18" r="T122"/>
  <c r="T121"/>
  <c r="T120"/>
  <c i="19" r="P122"/>
  <c r="P121"/>
  <c r="P120"/>
  <c i="1" r="AU112"/>
  <c i="20" r="BK122"/>
  <c r="J122"/>
  <c r="J98"/>
  <c i="21" r="BK122"/>
  <c r="J122"/>
  <c r="J98"/>
  <c i="22" r="R120"/>
  <c r="R119"/>
  <c r="R118"/>
  <c i="23" r="P120"/>
  <c r="P119"/>
  <c r="P118"/>
  <c i="1" r="AU116"/>
  <c i="24" r="T120"/>
  <c r="T119"/>
  <c r="T118"/>
  <c i="25" r="T126"/>
  <c r="T125"/>
  <c r="T124"/>
  <c i="26" r="P126"/>
  <c r="P125"/>
  <c r="P124"/>
  <c i="1" r="AU120"/>
  <c i="27" r="T126"/>
  <c r="T125"/>
  <c r="T124"/>
  <c i="28" r="P126"/>
  <c r="P125"/>
  <c r="P124"/>
  <c i="1" r="AU122"/>
  <c i="29" r="BK126"/>
  <c r="BK125"/>
  <c r="J125"/>
  <c r="J99"/>
  <c i="2" r="T122"/>
  <c r="T121"/>
  <c r="T120"/>
  <c i="3" r="R122"/>
  <c r="R121"/>
  <c r="R120"/>
  <c i="4" r="P122"/>
  <c r="P121"/>
  <c r="P120"/>
  <c i="1" r="AU97"/>
  <c i="5" r="R122"/>
  <c r="R121"/>
  <c r="R120"/>
  <c i="6" r="BK122"/>
  <c r="J122"/>
  <c r="J98"/>
  <c i="7" r="T122"/>
  <c r="T121"/>
  <c r="T120"/>
  <c i="8" r="BK122"/>
  <c r="J122"/>
  <c r="J98"/>
  <c i="9" r="T122"/>
  <c r="T121"/>
  <c r="T120"/>
  <c i="10" r="BK122"/>
  <c r="BK121"/>
  <c r="J121"/>
  <c r="J97"/>
  <c i="11" r="P122"/>
  <c r="P121"/>
  <c r="P120"/>
  <c i="1" r="AU104"/>
  <c i="12" r="R122"/>
  <c r="R121"/>
  <c r="R120"/>
  <c i="15" r="P122"/>
  <c r="P121"/>
  <c r="P120"/>
  <c i="1" r="AU108"/>
  <c i="16" r="T122"/>
  <c r="T121"/>
  <c r="T120"/>
  <c i="17" r="P122"/>
  <c r="P121"/>
  <c r="P120"/>
  <c i="1" r="AU110"/>
  <c i="18" r="R122"/>
  <c r="R121"/>
  <c r="R120"/>
  <c i="19" r="BK122"/>
  <c r="J122"/>
  <c r="J98"/>
  <c i="20" r="R122"/>
  <c r="R121"/>
  <c r="R120"/>
  <c i="21" r="T122"/>
  <c r="T121"/>
  <c r="T120"/>
  <c i="22" r="BK120"/>
  <c r="J120"/>
  <c r="J98"/>
  <c i="23" r="BK120"/>
  <c r="J120"/>
  <c r="J98"/>
  <c i="24" r="BK120"/>
  <c r="BK119"/>
  <c r="J119"/>
  <c r="J97"/>
  <c i="25" r="R126"/>
  <c r="R125"/>
  <c r="R124"/>
  <c i="26" r="BK126"/>
  <c r="J126"/>
  <c r="J100"/>
  <c i="27" r="BK126"/>
  <c r="BK125"/>
  <c r="J125"/>
  <c r="J99"/>
  <c i="28" r="T126"/>
  <c r="T125"/>
  <c r="T124"/>
  <c i="29" r="R126"/>
  <c r="R125"/>
  <c r="R124"/>
  <c i="2" r="R122"/>
  <c r="R121"/>
  <c r="R120"/>
  <c i="3" r="BK122"/>
  <c r="J122"/>
  <c r="J98"/>
  <c i="4" r="T122"/>
  <c r="T121"/>
  <c r="T120"/>
  <c i="5" r="T122"/>
  <c r="T121"/>
  <c r="T120"/>
  <c i="6" r="P122"/>
  <c r="P121"/>
  <c r="P120"/>
  <c i="1" r="AU99"/>
  <c i="7" r="P122"/>
  <c r="P121"/>
  <c r="P120"/>
  <c i="1" r="AU100"/>
  <c i="8" r="T122"/>
  <c r="T121"/>
  <c r="T120"/>
  <c i="9" r="R122"/>
  <c r="R121"/>
  <c r="R120"/>
  <c i="10" r="T122"/>
  <c r="T121"/>
  <c r="T120"/>
  <c i="11" r="T122"/>
  <c r="T121"/>
  <c r="T120"/>
  <c i="12" r="T122"/>
  <c r="T121"/>
  <c r="T120"/>
  <c i="13" r="P122"/>
  <c r="P121"/>
  <c r="P120"/>
  <c i="1" r="AU106"/>
  <c i="14" r="P122"/>
  <c r="P121"/>
  <c r="P120"/>
  <c i="1" r="AU107"/>
  <c i="15" r="BK122"/>
  <c r="J122"/>
  <c r="J98"/>
  <c i="16" r="BK122"/>
  <c r="J122"/>
  <c r="J98"/>
  <c i="17" r="R122"/>
  <c r="R121"/>
  <c r="R120"/>
  <c i="18" r="BK122"/>
  <c r="J122"/>
  <c r="J98"/>
  <c i="19" r="R122"/>
  <c r="R121"/>
  <c r="R120"/>
  <c i="20" r="P122"/>
  <c r="P121"/>
  <c r="P120"/>
  <c i="1" r="AU113"/>
  <c i="21" r="P122"/>
  <c r="P121"/>
  <c r="P120"/>
  <c i="1" r="AU114"/>
  <c i="22" r="T120"/>
  <c r="T119"/>
  <c r="T118"/>
  <c i="23" r="R120"/>
  <c r="R119"/>
  <c r="R118"/>
  <c i="24" r="P120"/>
  <c r="P119"/>
  <c r="P118"/>
  <c i="1" r="AU117"/>
  <c i="25" r="BK126"/>
  <c r="J126"/>
  <c r="J100"/>
  <c i="26" r="R126"/>
  <c r="R125"/>
  <c r="R124"/>
  <c i="27" r="R126"/>
  <c r="R125"/>
  <c r="R124"/>
  <c i="28" r="BK126"/>
  <c r="J126"/>
  <c r="J100"/>
  <c i="29" r="T126"/>
  <c r="T125"/>
  <c r="T124"/>
  <c i="30" r="BK126"/>
  <c r="J126"/>
  <c r="J100"/>
  <c r="P126"/>
  <c r="P125"/>
  <c r="P124"/>
  <c i="1" r="AU124"/>
  <c i="30" r="T126"/>
  <c r="T125"/>
  <c r="T124"/>
  <c i="31" r="BK126"/>
  <c r="J126"/>
  <c r="J100"/>
  <c r="P126"/>
  <c r="P125"/>
  <c r="P124"/>
  <c i="1" r="AU125"/>
  <c i="31" r="R126"/>
  <c r="R125"/>
  <c r="R124"/>
  <c r="T126"/>
  <c r="T125"/>
  <c r="T124"/>
  <c i="2" r="J89"/>
  <c r="BE123"/>
  <c r="BE130"/>
  <c r="BE134"/>
  <c r="BE138"/>
  <c r="BE140"/>
  <c r="BE142"/>
  <c r="BE146"/>
  <c i="3" r="J89"/>
  <c r="E110"/>
  <c r="F117"/>
  <c r="BE138"/>
  <c i="4" r="J114"/>
  <c r="F117"/>
  <c r="BE132"/>
  <c r="BE140"/>
  <c r="BE142"/>
  <c r="BE144"/>
  <c r="BK149"/>
  <c r="BK148"/>
  <c r="J148"/>
  <c r="J99"/>
  <c i="5" r="BE123"/>
  <c r="BE126"/>
  <c r="BE128"/>
  <c r="BE136"/>
  <c r="BE138"/>
  <c r="BE142"/>
  <c r="BE150"/>
  <c i="6" r="J114"/>
  <c r="BE123"/>
  <c r="BE126"/>
  <c r="BE128"/>
  <c r="BE130"/>
  <c r="BE136"/>
  <c r="BE138"/>
  <c r="BE140"/>
  <c i="7" r="J89"/>
  <c r="BE128"/>
  <c r="BE136"/>
  <c r="BE146"/>
  <c r="BE150"/>
  <c i="8" r="E110"/>
  <c r="F117"/>
  <c r="BE126"/>
  <c r="BE128"/>
  <c r="BE136"/>
  <c i="9" r="E85"/>
  <c r="F92"/>
  <c r="BE123"/>
  <c r="BE140"/>
  <c r="BE142"/>
  <c r="BE144"/>
  <c r="BK149"/>
  <c r="BK148"/>
  <c r="J148"/>
  <c r="J99"/>
  <c i="10" r="F92"/>
  <c r="J114"/>
  <c i="11" r="E110"/>
  <c r="F117"/>
  <c r="BE123"/>
  <c r="BE128"/>
  <c r="BE132"/>
  <c r="BE140"/>
  <c r="BE146"/>
  <c r="BE150"/>
  <c i="12" r="E110"/>
  <c r="BE123"/>
  <c r="BE130"/>
  <c r="BK149"/>
  <c r="J149"/>
  <c r="J100"/>
  <c i="13" r="F92"/>
  <c r="BE123"/>
  <c r="BE132"/>
  <c r="BE136"/>
  <c r="BE146"/>
  <c i="14" r="J89"/>
  <c r="F117"/>
  <c r="BE123"/>
  <c r="BE126"/>
  <c r="BE128"/>
  <c r="BE132"/>
  <c r="BE134"/>
  <c r="BE136"/>
  <c i="15" r="J114"/>
  <c r="BE138"/>
  <c r="BE142"/>
  <c i="16" r="E85"/>
  <c r="BE127"/>
  <c r="BE136"/>
  <c i="17" r="E110"/>
  <c r="J114"/>
  <c r="BE130"/>
  <c i="18" r="F92"/>
  <c r="BE126"/>
  <c r="BE144"/>
  <c r="BE146"/>
  <c i="19" r="J114"/>
  <c r="F117"/>
  <c r="BE123"/>
  <c r="BE130"/>
  <c r="BE132"/>
  <c r="BE134"/>
  <c r="BE136"/>
  <c r="BE138"/>
  <c i="20" r="BE123"/>
  <c r="BE126"/>
  <c r="BE128"/>
  <c r="BE134"/>
  <c i="21" r="J89"/>
  <c r="E110"/>
  <c r="BE126"/>
  <c r="BE128"/>
  <c r="BE132"/>
  <c r="BE142"/>
  <c i="22" r="E85"/>
  <c r="J89"/>
  <c r="F92"/>
  <c r="J115"/>
  <c i="23" r="J92"/>
  <c r="F114"/>
  <c r="BE121"/>
  <c r="BE123"/>
  <c i="24" r="F91"/>
  <c r="J92"/>
  <c r="J114"/>
  <c r="BE123"/>
  <c i="25" r="E85"/>
  <c r="BE131"/>
  <c i="26" r="BE131"/>
  <c r="BE135"/>
  <c i="27" r="E85"/>
  <c r="J91"/>
  <c r="F94"/>
  <c r="BK138"/>
  <c r="J138"/>
  <c r="J102"/>
  <c i="28" r="E85"/>
  <c r="F121"/>
  <c r="BE129"/>
  <c i="29" r="BE129"/>
  <c i="30" r="J91"/>
  <c i="2" r="E85"/>
  <c r="F92"/>
  <c r="BE126"/>
  <c r="BE128"/>
  <c i="3" r="BE123"/>
  <c r="BE130"/>
  <c r="BE146"/>
  <c r="BE150"/>
  <c i="4" r="BE136"/>
  <c i="5" r="E110"/>
  <c r="BE130"/>
  <c r="BE144"/>
  <c r="BE146"/>
  <c i="6" r="E85"/>
  <c r="F92"/>
  <c r="BE144"/>
  <c r="BE146"/>
  <c i="7" r="F92"/>
  <c r="BE130"/>
  <c r="BE132"/>
  <c r="BE140"/>
  <c r="BK149"/>
  <c r="J149"/>
  <c r="J100"/>
  <c i="8" r="BE138"/>
  <c r="BE140"/>
  <c r="BE142"/>
  <c r="BE144"/>
  <c i="9" r="BE126"/>
  <c r="BE130"/>
  <c r="BE132"/>
  <c r="BE138"/>
  <c r="BE150"/>
  <c i="10" r="BE123"/>
  <c r="BE128"/>
  <c r="BE132"/>
  <c r="BE136"/>
  <c r="BE140"/>
  <c r="BE142"/>
  <c r="BE144"/>
  <c r="BE146"/>
  <c r="BE150"/>
  <c i="11" r="J114"/>
  <c r="BE136"/>
  <c i="12" r="J89"/>
  <c r="F117"/>
  <c r="BE134"/>
  <c r="BE138"/>
  <c r="BE150"/>
  <c i="13" r="J89"/>
  <c r="BE128"/>
  <c r="BE130"/>
  <c i="14" r="BE130"/>
  <c r="BE140"/>
  <c r="BE146"/>
  <c r="BE150"/>
  <c i="15" r="E85"/>
  <c r="BE126"/>
  <c r="BE132"/>
  <c r="BE136"/>
  <c r="BE144"/>
  <c r="BK149"/>
  <c r="BK148"/>
  <c r="J148"/>
  <c r="J99"/>
  <c i="16" r="BE131"/>
  <c r="BE133"/>
  <c r="BE142"/>
  <c r="BE146"/>
  <c r="BK149"/>
  <c r="J149"/>
  <c r="J100"/>
  <c i="17" r="F117"/>
  <c r="BE123"/>
  <c r="BE146"/>
  <c i="18" r="BE128"/>
  <c i="19" r="E85"/>
  <c r="BE126"/>
  <c r="BE140"/>
  <c r="BE142"/>
  <c r="BE144"/>
  <c r="BE150"/>
  <c i="20" r="E85"/>
  <c r="J89"/>
  <c r="BE132"/>
  <c r="BE146"/>
  <c i="21" r="BE130"/>
  <c r="BE140"/>
  <c r="BK145"/>
  <c r="J145"/>
  <c r="J100"/>
  <c i="22" r="J91"/>
  <c r="BE123"/>
  <c i="23" r="E85"/>
  <c r="J89"/>
  <c r="J91"/>
  <c i="24" r="J89"/>
  <c r="F115"/>
  <c r="BE121"/>
  <c i="25" r="J91"/>
  <c r="F121"/>
  <c r="BE129"/>
  <c r="BE133"/>
  <c r="BE135"/>
  <c i="26" r="E112"/>
  <c r="J118"/>
  <c r="BE127"/>
  <c i="27" r="BE139"/>
  <c i="28" r="J118"/>
  <c r="BE131"/>
  <c r="BE133"/>
  <c r="BE135"/>
  <c r="BE139"/>
  <c i="29" r="E85"/>
  <c r="J91"/>
  <c r="F94"/>
  <c r="BE131"/>
  <c r="BE135"/>
  <c i="30" r="E112"/>
  <c r="BE129"/>
  <c i="3" r="BE126"/>
  <c r="BE128"/>
  <c r="BE134"/>
  <c r="BE136"/>
  <c r="BE140"/>
  <c r="BK149"/>
  <c r="BK148"/>
  <c r="J148"/>
  <c r="J99"/>
  <c i="4" r="E110"/>
  <c r="BE123"/>
  <c r="BE130"/>
  <c r="BE134"/>
  <c r="BE138"/>
  <c i="5" r="J89"/>
  <c r="F92"/>
  <c r="BE134"/>
  <c i="6" r="BE132"/>
  <c r="BE142"/>
  <c r="BK149"/>
  <c r="J149"/>
  <c r="J100"/>
  <c i="7" r="E85"/>
  <c r="BE123"/>
  <c r="BE126"/>
  <c r="BE134"/>
  <c r="BE142"/>
  <c r="BE144"/>
  <c i="8" r="BE123"/>
  <c r="BE132"/>
  <c r="BE134"/>
  <c r="BK149"/>
  <c r="J149"/>
  <c r="J100"/>
  <c i="9" r="J89"/>
  <c i="10" r="E110"/>
  <c r="BE126"/>
  <c r="BE130"/>
  <c r="BE134"/>
  <c r="BE138"/>
  <c r="BK149"/>
  <c r="J149"/>
  <c r="J100"/>
  <c i="11" r="BE126"/>
  <c r="BE130"/>
  <c r="BE138"/>
  <c r="BE142"/>
  <c r="BE144"/>
  <c r="BK149"/>
  <c r="J149"/>
  <c r="J100"/>
  <c i="12" r="BE126"/>
  <c r="BE140"/>
  <c r="BE142"/>
  <c r="BE144"/>
  <c i="13" r="E85"/>
  <c r="BE126"/>
  <c r="BE134"/>
  <c i="16" r="J114"/>
  <c r="BE123"/>
  <c r="BE140"/>
  <c r="BE150"/>
  <c i="17" r="BE126"/>
  <c r="BE128"/>
  <c r="BE138"/>
  <c r="BE140"/>
  <c r="BE142"/>
  <c r="BE144"/>
  <c i="18" r="E110"/>
  <c r="BE123"/>
  <c r="BE130"/>
  <c r="BE134"/>
  <c r="BE136"/>
  <c r="BE140"/>
  <c r="BE142"/>
  <c r="BK149"/>
  <c r="J149"/>
  <c r="J100"/>
  <c i="19" r="BE128"/>
  <c i="20" r="BE130"/>
  <c r="BE136"/>
  <c r="BE138"/>
  <c r="BE140"/>
  <c i="21" r="F117"/>
  <c r="BE123"/>
  <c r="BE138"/>
  <c i="22" r="F91"/>
  <c r="BE121"/>
  <c i="23" r="F115"/>
  <c i="24" r="E85"/>
  <c i="25" r="BE127"/>
  <c r="BE139"/>
  <c i="26" r="F94"/>
  <c r="BE133"/>
  <c r="BK138"/>
  <c r="J138"/>
  <c r="J102"/>
  <c i="27" r="BE133"/>
  <c i="29" r="BE127"/>
  <c r="BE133"/>
  <c r="BE139"/>
  <c r="BK138"/>
  <c r="J138"/>
  <c r="J102"/>
  <c i="30" r="F94"/>
  <c r="BE127"/>
  <c r="BE131"/>
  <c r="BE135"/>
  <c i="31" r="BE129"/>
  <c i="2" r="BE132"/>
  <c r="BE136"/>
  <c r="BE144"/>
  <c r="BE150"/>
  <c r="BK149"/>
  <c r="J149"/>
  <c r="J100"/>
  <c i="3" r="BE132"/>
  <c r="BE142"/>
  <c r="BE144"/>
  <c i="4" r="BE126"/>
  <c r="BE128"/>
  <c r="BE146"/>
  <c r="BE150"/>
  <c i="5" r="BE132"/>
  <c r="BE140"/>
  <c r="BK149"/>
  <c r="J149"/>
  <c r="J100"/>
  <c i="6" r="BE134"/>
  <c r="BE150"/>
  <c i="7" r="BE138"/>
  <c i="8" r="J89"/>
  <c r="BE130"/>
  <c r="BE146"/>
  <c r="BE150"/>
  <c i="9" r="BE128"/>
  <c r="BE134"/>
  <c r="BE136"/>
  <c r="BE146"/>
  <c i="11" r="BE134"/>
  <c i="12" r="BE128"/>
  <c r="BE132"/>
  <c r="BE136"/>
  <c r="BE146"/>
  <c i="13" r="BE138"/>
  <c r="BE140"/>
  <c r="BE142"/>
  <c r="BE144"/>
  <c r="BE150"/>
  <c r="BK149"/>
  <c r="J149"/>
  <c r="J100"/>
  <c i="14" r="E85"/>
  <c r="BE138"/>
  <c r="BE142"/>
  <c r="BE144"/>
  <c r="BK149"/>
  <c r="J149"/>
  <c r="J100"/>
  <c i="15" r="F92"/>
  <c r="BE123"/>
  <c r="BE128"/>
  <c r="BE130"/>
  <c r="BE134"/>
  <c r="BE140"/>
  <c r="BE146"/>
  <c r="BE150"/>
  <c i="16" r="F92"/>
  <c r="BE125"/>
  <c r="BE129"/>
  <c r="BE138"/>
  <c r="BE144"/>
  <c i="17" r="BE132"/>
  <c r="BE134"/>
  <c r="BE136"/>
  <c r="BE150"/>
  <c r="BK149"/>
  <c r="J149"/>
  <c r="J100"/>
  <c i="18" r="J89"/>
  <c r="BE132"/>
  <c r="BE138"/>
  <c r="BE150"/>
  <c i="19" r="BE146"/>
  <c r="BK149"/>
  <c r="J149"/>
  <c r="J100"/>
  <c i="20" r="F92"/>
  <c r="BE142"/>
  <c r="BK145"/>
  <c r="J145"/>
  <c r="J100"/>
  <c i="21" r="BE134"/>
  <c r="BE136"/>
  <c r="BE146"/>
  <c i="25" r="BK138"/>
  <c r="J138"/>
  <c r="J102"/>
  <c i="26" r="BE129"/>
  <c r="BE139"/>
  <c i="27" r="BE127"/>
  <c r="BE129"/>
  <c r="BE131"/>
  <c r="BE135"/>
  <c i="28" r="BE127"/>
  <c r="BK138"/>
  <c r="J138"/>
  <c r="J102"/>
  <c i="30" r="BE133"/>
  <c r="BE139"/>
  <c r="BK138"/>
  <c r="J138"/>
  <c r="J102"/>
  <c i="31" r="E85"/>
  <c r="J91"/>
  <c r="F94"/>
  <c r="BE127"/>
  <c r="BE131"/>
  <c r="BE133"/>
  <c r="BE135"/>
  <c r="BE139"/>
  <c r="BK138"/>
  <c r="J138"/>
  <c r="J102"/>
  <c i="2" r="F35"/>
  <c i="1" r="BB95"/>
  <c i="5" r="J34"/>
  <c i="1" r="AW98"/>
  <c i="10" r="F37"/>
  <c i="1" r="BD103"/>
  <c i="15" r="F35"/>
  <c i="1" r="BB108"/>
  <c i="17" r="F34"/>
  <c i="1" r="BA110"/>
  <c i="19" r="F36"/>
  <c i="1" r="BC112"/>
  <c i="22" r="F34"/>
  <c i="1" r="BA115"/>
  <c i="23" r="J34"/>
  <c i="1" r="AW116"/>
  <c i="24" r="F35"/>
  <c i="1" r="BB117"/>
  <c i="5" r="F35"/>
  <c i="1" r="BB98"/>
  <c i="7" r="F37"/>
  <c i="1" r="BD100"/>
  <c i="9" r="F36"/>
  <c i="1" r="BC102"/>
  <c i="11" r="J34"/>
  <c i="1" r="AW104"/>
  <c i="12" r="F36"/>
  <c i="1" r="BC105"/>
  <c i="13" r="F35"/>
  <c i="1" r="BB106"/>
  <c i="14" r="J34"/>
  <c i="1" r="AW107"/>
  <c i="16" r="F34"/>
  <c i="1" r="BA109"/>
  <c i="24" r="J34"/>
  <c i="1" r="AW117"/>
  <c i="28" r="F37"/>
  <c i="1" r="BB122"/>
  <c i="3" r="F37"/>
  <c i="1" r="BD96"/>
  <c i="7" r="F35"/>
  <c i="1" r="BB100"/>
  <c i="9" r="F34"/>
  <c i="1" r="BA102"/>
  <c i="16" r="F35"/>
  <c i="1" r="BB109"/>
  <c i="18" r="F34"/>
  <c i="1" r="BA111"/>
  <c i="19" r="F34"/>
  <c i="1" r="BA112"/>
  <c i="20" r="F37"/>
  <c i="1" r="BD113"/>
  <c i="22" r="F36"/>
  <c i="1" r="BC115"/>
  <c i="24" r="F34"/>
  <c i="1" r="BA117"/>
  <c i="3" r="J34"/>
  <c i="1" r="AW96"/>
  <c i="9" r="F35"/>
  <c i="1" r="BB102"/>
  <c i="11" r="F36"/>
  <c i="1" r="BC104"/>
  <c i="13" r="F37"/>
  <c i="1" r="BD106"/>
  <c i="15" r="J34"/>
  <c i="1" r="AW108"/>
  <c i="16" r="F36"/>
  <c i="1" r="BC109"/>
  <c i="18" r="F36"/>
  <c i="1" r="BC111"/>
  <c i="20" r="F36"/>
  <c i="1" r="BC113"/>
  <c i="28" r="F36"/>
  <c i="1" r="BA122"/>
  <c i="28" r="F39"/>
  <c i="1" r="BD122"/>
  <c i="30" r="F36"/>
  <c i="1" r="BA124"/>
  <c i="31" r="J36"/>
  <c i="1" r="AW125"/>
  <c r="AS94"/>
  <c i="7" r="J34"/>
  <c i="1" r="AW100"/>
  <c i="9" r="J34"/>
  <c i="1" r="AW102"/>
  <c i="11" r="F34"/>
  <c i="1" r="BA104"/>
  <c i="14" r="F34"/>
  <c i="1" r="BA107"/>
  <c i="17" r="F35"/>
  <c i="1" r="BB110"/>
  <c i="21" r="F34"/>
  <c i="1" r="BA114"/>
  <c i="22" r="F37"/>
  <c i="1" r="BD115"/>
  <c i="25" r="F39"/>
  <c i="1" r="BD119"/>
  <c i="27" r="F36"/>
  <c i="1" r="BA121"/>
  <c i="15" r="F34"/>
  <c i="1" r="BA108"/>
  <c i="16" r="J34"/>
  <c i="1" r="AW109"/>
  <c i="18" r="J34"/>
  <c i="1" r="AW111"/>
  <c i="20" r="J34"/>
  <c i="1" r="AW113"/>
  <c i="22" r="F35"/>
  <c i="1" r="BB115"/>
  <c i="26" r="F38"/>
  <c i="1" r="BC120"/>
  <c i="29" r="F39"/>
  <c i="1" r="BD123"/>
  <c i="5" r="F36"/>
  <c i="1" r="BC98"/>
  <c i="10" r="F35"/>
  <c i="1" r="BB103"/>
  <c i="17" r="J34"/>
  <c i="1" r="AW110"/>
  <c i="25" r="J36"/>
  <c i="1" r="AW119"/>
  <c i="3" r="F34"/>
  <c i="1" r="BA96"/>
  <c i="4" r="F35"/>
  <c i="1" r="BB97"/>
  <c i="6" r="F35"/>
  <c i="1" r="BB99"/>
  <c i="8" r="F34"/>
  <c i="1" r="BA101"/>
  <c i="8" r="F37"/>
  <c i="1" r="BD101"/>
  <c i="10" r="F36"/>
  <c i="1" r="BC103"/>
  <c i="12" r="F37"/>
  <c i="1" r="BD105"/>
  <c i="14" r="F36"/>
  <c i="1" r="BC107"/>
  <c i="19" r="J34"/>
  <c i="1" r="AW112"/>
  <c i="24" r="F37"/>
  <c i="1" r="BD117"/>
  <c i="25" r="F38"/>
  <c i="1" r="BC119"/>
  <c i="29" r="F38"/>
  <c i="1" r="BC123"/>
  <c i="30" r="F37"/>
  <c i="1" r="BB124"/>
  <c i="30" r="F39"/>
  <c i="1" r="BD124"/>
  <c i="31" r="F36"/>
  <c i="1" r="BA125"/>
  <c i="31" r="F39"/>
  <c i="1" r="BD125"/>
  <c i="3" r="F35"/>
  <c i="1" r="BB96"/>
  <c i="6" r="F34"/>
  <c i="1" r="BA99"/>
  <c i="12" r="F35"/>
  <c i="1" r="BB105"/>
  <c i="14" r="F35"/>
  <c i="1" r="BB107"/>
  <c i="16" r="F37"/>
  <c i="1" r="BD109"/>
  <c i="21" r="F37"/>
  <c i="1" r="BD114"/>
  <c i="25" r="F36"/>
  <c i="1" r="BA119"/>
  <c i="28" r="J36"/>
  <c i="1" r="AW122"/>
  <c i="2" r="F36"/>
  <c i="1" r="BC95"/>
  <c i="4" r="F37"/>
  <c i="1" r="BD97"/>
  <c i="6" r="F37"/>
  <c i="1" r="BD99"/>
  <c i="8" r="J34"/>
  <c i="1" r="AW101"/>
  <c i="10" r="J34"/>
  <c i="1" r="AW103"/>
  <c i="13" r="F34"/>
  <c i="1" r="BA106"/>
  <c i="14" r="F37"/>
  <c i="1" r="BD107"/>
  <c i="15" r="F36"/>
  <c i="1" r="BC108"/>
  <c i="25" r="F37"/>
  <c i="1" r="BB119"/>
  <c i="27" r="J36"/>
  <c i="1" r="AW121"/>
  <c i="2" r="F37"/>
  <c i="1" r="BD95"/>
  <c i="4" r="F36"/>
  <c i="1" r="BC97"/>
  <c i="6" r="J34"/>
  <c i="1" r="AW99"/>
  <c i="9" r="F37"/>
  <c i="1" r="BD102"/>
  <c i="11" r="F37"/>
  <c i="1" r="BD104"/>
  <c i="18" r="F37"/>
  <c i="1" r="BD111"/>
  <c i="19" r="F37"/>
  <c i="1" r="BD112"/>
  <c i="21" r="F36"/>
  <c i="1" r="BC114"/>
  <c i="23" r="F34"/>
  <c i="1" r="BA116"/>
  <c i="24" r="F36"/>
  <c i="1" r="BC117"/>
  <c i="26" r="F36"/>
  <c i="1" r="BA120"/>
  <c i="27" r="F38"/>
  <c i="1" r="BC121"/>
  <c i="29" r="J36"/>
  <c i="1" r="AW123"/>
  <c i="4" r="F34"/>
  <c i="1" r="BA97"/>
  <c i="7" r="F36"/>
  <c i="1" r="BC100"/>
  <c i="21" r="J34"/>
  <c i="1" r="AW114"/>
  <c i="26" r="F37"/>
  <c i="1" r="BB120"/>
  <c i="27" r="F37"/>
  <c i="1" r="BB121"/>
  <c i="30" r="J36"/>
  <c i="1" r="AW124"/>
  <c i="31" r="F38"/>
  <c i="1" r="BC125"/>
  <c i="4" r="J34"/>
  <c i="1" r="AW97"/>
  <c i="6" r="F36"/>
  <c i="1" r="BC99"/>
  <c i="8" r="F36"/>
  <c i="1" r="BC101"/>
  <c i="10" r="F34"/>
  <c i="1" r="BA103"/>
  <c i="11" r="F35"/>
  <c i="1" r="BB104"/>
  <c i="13" r="F36"/>
  <c i="1" r="BC106"/>
  <c i="18" r="F35"/>
  <c i="1" r="BB111"/>
  <c i="20" r="F35"/>
  <c i="1" r="BB113"/>
  <c i="26" r="J36"/>
  <c i="1" r="AW120"/>
  <c i="27" r="F39"/>
  <c i="1" r="BD121"/>
  <c i="29" r="F37"/>
  <c i="1" r="BB123"/>
  <c i="3" r="F36"/>
  <c i="1" r="BC96"/>
  <c i="5" r="F34"/>
  <c i="1" r="BA98"/>
  <c i="12" r="F34"/>
  <c i="1" r="BA105"/>
  <c i="17" r="F36"/>
  <c i="1" r="BC110"/>
  <c i="19" r="F35"/>
  <c i="1" r="BB112"/>
  <c i="21" r="F35"/>
  <c i="1" r="BB114"/>
  <c i="23" r="F35"/>
  <c i="1" r="BB116"/>
  <c i="29" r="F36"/>
  <c i="1" r="BA123"/>
  <c i="2" r="F34"/>
  <c i="1" r="BA95"/>
  <c i="8" r="F35"/>
  <c i="1" r="BB101"/>
  <c i="12" r="J34"/>
  <c i="1" r="AW105"/>
  <c i="13" r="J34"/>
  <c i="1" r="AW106"/>
  <c i="20" r="F34"/>
  <c i="1" r="BA113"/>
  <c i="23" r="F37"/>
  <c i="1" r="BD116"/>
  <c i="26" r="F39"/>
  <c i="1" r="BD120"/>
  <c i="28" r="F38"/>
  <c i="1" r="BC122"/>
  <c i="2" r="J34"/>
  <c i="1" r="AW95"/>
  <c i="5" r="F37"/>
  <c i="1" r="BD98"/>
  <c i="7" r="F34"/>
  <c i="1" r="BA100"/>
  <c i="15" r="F37"/>
  <c i="1" r="BD108"/>
  <c i="17" r="F37"/>
  <c i="1" r="BD110"/>
  <c i="22" r="J34"/>
  <c i="1" r="AW115"/>
  <c i="23" r="F36"/>
  <c i="1" r="BC116"/>
  <c i="30" r="F38"/>
  <c i="1" r="BC124"/>
  <c i="31" r="F37"/>
  <c i="1" r="BB125"/>
  <c i="4" l="1" r="BK120"/>
  <c r="J120"/>
  <c i="2" r="J121"/>
  <c r="J97"/>
  <c r="BK148"/>
  <c r="J148"/>
  <c r="J99"/>
  <c i="4" r="J121"/>
  <c r="J97"/>
  <c r="J122"/>
  <c r="J98"/>
  <c r="J149"/>
  <c r="J100"/>
  <c i="5" r="BK148"/>
  <c r="J148"/>
  <c r="J99"/>
  <c i="6" r="BK121"/>
  <c r="J121"/>
  <c r="J97"/>
  <c i="7" r="J121"/>
  <c r="J97"/>
  <c r="J122"/>
  <c r="J98"/>
  <c r="BK148"/>
  <c r="J148"/>
  <c r="J99"/>
  <c i="8" r="BK121"/>
  <c r="J121"/>
  <c r="J97"/>
  <c i="9" r="BK121"/>
  <c r="J121"/>
  <c r="J97"/>
  <c r="J149"/>
  <c r="J100"/>
  <c i="10" r="BK148"/>
  <c r="J148"/>
  <c r="J99"/>
  <c i="11" r="J122"/>
  <c r="J98"/>
  <c r="BK148"/>
  <c r="J148"/>
  <c r="J99"/>
  <c i="12" r="J122"/>
  <c r="J98"/>
  <c r="BK148"/>
  <c r="J148"/>
  <c r="J99"/>
  <c i="13" r="BK148"/>
  <c r="J148"/>
  <c r="J99"/>
  <c i="14" r="BK121"/>
  <c r="J121"/>
  <c r="J97"/>
  <c r="BK148"/>
  <c r="J148"/>
  <c r="J99"/>
  <c i="18" r="BK121"/>
  <c r="J121"/>
  <c r="J97"/>
  <c r="BK148"/>
  <c r="J148"/>
  <c r="J99"/>
  <c i="20" r="BK121"/>
  <c r="J121"/>
  <c r="J97"/>
  <c i="23" r="BK119"/>
  <c r="BK118"/>
  <c r="J118"/>
  <c i="24" r="BK118"/>
  <c r="J118"/>
  <c r="J96"/>
  <c i="27" r="BK137"/>
  <c r="J137"/>
  <c r="J101"/>
  <c i="28" r="BK125"/>
  <c r="J125"/>
  <c r="J99"/>
  <c i="2" r="J122"/>
  <c r="J98"/>
  <c i="3" r="BK121"/>
  <c r="J121"/>
  <c r="J97"/>
  <c i="5" r="J122"/>
  <c r="J98"/>
  <c i="10" r="BK120"/>
  <c r="J120"/>
  <c r="J96"/>
  <c i="11" r="BK120"/>
  <c r="J120"/>
  <c i="15" r="J149"/>
  <c r="J100"/>
  <c i="16" r="BK148"/>
  <c r="J148"/>
  <c r="J99"/>
  <c i="17" r="J122"/>
  <c r="J98"/>
  <c r="BK148"/>
  <c r="J148"/>
  <c r="J99"/>
  <c i="20" r="BK144"/>
  <c r="J144"/>
  <c r="J99"/>
  <c i="21" r="BK121"/>
  <c r="BK144"/>
  <c r="J144"/>
  <c r="J99"/>
  <c i="22" r="BK119"/>
  <c r="J119"/>
  <c r="J97"/>
  <c i="26" r="BK125"/>
  <c r="BK124"/>
  <c r="J124"/>
  <c r="J98"/>
  <c r="BK137"/>
  <c r="J137"/>
  <c r="J101"/>
  <c i="27" r="BK124"/>
  <c r="J124"/>
  <c r="J98"/>
  <c i="29" r="J126"/>
  <c r="J100"/>
  <c r="BK137"/>
  <c r="J137"/>
  <c r="J101"/>
  <c i="3" r="J149"/>
  <c r="J100"/>
  <c i="6" r="BK148"/>
  <c r="J148"/>
  <c r="J99"/>
  <c i="8" r="BK148"/>
  <c r="J148"/>
  <c r="J99"/>
  <c i="10" r="J122"/>
  <c r="J98"/>
  <c i="15" r="BK121"/>
  <c r="J121"/>
  <c r="J97"/>
  <c i="16" r="BK121"/>
  <c r="J121"/>
  <c r="J97"/>
  <c i="17" r="BK120"/>
  <c r="J120"/>
  <c r="J96"/>
  <c i="19" r="BK121"/>
  <c r="J121"/>
  <c r="J97"/>
  <c r="BK148"/>
  <c r="J148"/>
  <c r="J99"/>
  <c i="24" r="J120"/>
  <c r="J98"/>
  <c i="25" r="BK125"/>
  <c r="J125"/>
  <c r="J99"/>
  <c i="27" r="J126"/>
  <c r="J100"/>
  <c i="13" r="BK121"/>
  <c r="J121"/>
  <c r="J97"/>
  <c i="25" r="BK137"/>
  <c r="J137"/>
  <c r="J101"/>
  <c i="28" r="BK137"/>
  <c r="J137"/>
  <c r="J101"/>
  <c i="30" r="BK125"/>
  <c r="J125"/>
  <c r="J99"/>
  <c r="BK137"/>
  <c r="J137"/>
  <c r="J101"/>
  <c i="31" r="BK125"/>
  <c r="J125"/>
  <c r="J99"/>
  <c r="BK137"/>
  <c r="J137"/>
  <c r="J101"/>
  <c i="1" r="AU118"/>
  <c r="AU94"/>
  <c i="4" r="F33"/>
  <c i="1" r="AZ97"/>
  <c i="13" r="J33"/>
  <c i="1" r="AV106"/>
  <c r="AT106"/>
  <c i="18" r="F33"/>
  <c i="1" r="AZ111"/>
  <c i="2" r="F33"/>
  <c i="1" r="AZ95"/>
  <c i="7" r="J33"/>
  <c i="1" r="AV100"/>
  <c r="AT100"/>
  <c i="21" r="J33"/>
  <c i="1" r="AV114"/>
  <c r="AT114"/>
  <c r="BD118"/>
  <c i="7" r="F33"/>
  <c i="1" r="AZ100"/>
  <c i="17" r="F33"/>
  <c i="1" r="AZ110"/>
  <c i="22" r="J33"/>
  <c i="1" r="AV115"/>
  <c r="AT115"/>
  <c r="BB118"/>
  <c r="AX118"/>
  <c i="6" r="F33"/>
  <c i="1" r="AZ99"/>
  <c i="15" r="F33"/>
  <c i="1" r="AZ108"/>
  <c i="21" r="F33"/>
  <c i="1" r="AZ114"/>
  <c i="26" r="F35"/>
  <c i="1" r="AZ120"/>
  <c i="30" r="F35"/>
  <c i="1" r="AZ124"/>
  <c i="4" r="J30"/>
  <c i="1" r="AG97"/>
  <c i="3" r="J33"/>
  <c i="1" r="AV96"/>
  <c r="AT96"/>
  <c i="9" r="F33"/>
  <c i="1" r="AZ102"/>
  <c i="15" r="J33"/>
  <c i="1" r="AV108"/>
  <c r="AT108"/>
  <c i="23" r="F33"/>
  <c i="1" r="AZ116"/>
  <c i="29" r="F35"/>
  <c i="1" r="AZ123"/>
  <c i="9" r="J33"/>
  <c i="1" r="AV102"/>
  <c r="AT102"/>
  <c i="17" r="J33"/>
  <c i="1" r="AV110"/>
  <c r="AT110"/>
  <c i="26" r="J35"/>
  <c i="1" r="AV120"/>
  <c r="AT120"/>
  <c i="6" r="J33"/>
  <c i="1" r="AV99"/>
  <c r="AT99"/>
  <c i="28" r="J35"/>
  <c i="1" r="AV122"/>
  <c r="AT122"/>
  <c i="10" r="F33"/>
  <c i="1" r="AZ103"/>
  <c i="14" r="J33"/>
  <c i="1" r="AV107"/>
  <c r="AT107"/>
  <c i="20" r="F33"/>
  <c i="1" r="AZ113"/>
  <c i="25" r="J35"/>
  <c i="1" r="AV119"/>
  <c r="AT119"/>
  <c i="30" r="J35"/>
  <c i="1" r="AV124"/>
  <c r="AT124"/>
  <c i="11" r="J30"/>
  <c i="1" r="AG104"/>
  <c r="BA118"/>
  <c r="AW118"/>
  <c i="8" r="J33"/>
  <c i="1" r="AV101"/>
  <c r="AT101"/>
  <c i="14" r="F33"/>
  <c i="1" r="AZ107"/>
  <c i="19" r="J33"/>
  <c i="1" r="AV112"/>
  <c r="AT112"/>
  <c r="BC118"/>
  <c r="AY118"/>
  <c i="4" r="J33"/>
  <c i="1" r="AV97"/>
  <c r="AT97"/>
  <c i="11" r="J33"/>
  <c i="1" r="AV104"/>
  <c r="AT104"/>
  <c i="24" r="F33"/>
  <c i="1" r="AZ117"/>
  <c i="28" r="F35"/>
  <c i="1" r="AZ122"/>
  <c i="5" r="J33"/>
  <c i="1" r="AV98"/>
  <c r="AT98"/>
  <c i="27" r="J35"/>
  <c i="1" r="AV121"/>
  <c r="AT121"/>
  <c i="12" r="F33"/>
  <c i="1" r="AZ105"/>
  <c i="18" r="J33"/>
  <c i="1" r="AV111"/>
  <c r="AT111"/>
  <c i="24" r="J33"/>
  <c i="1" r="AV117"/>
  <c r="AT117"/>
  <c i="29" r="J35"/>
  <c i="1" r="AV123"/>
  <c r="AT123"/>
  <c i="31" r="J35"/>
  <c i="1" r="AV125"/>
  <c r="AT125"/>
  <c i="23" r="J30"/>
  <c i="1" r="AG116"/>
  <c i="2" r="J33"/>
  <c i="1" r="AV95"/>
  <c r="AT95"/>
  <c i="12" r="J33"/>
  <c i="1" r="AV105"/>
  <c r="AT105"/>
  <c i="16" r="F33"/>
  <c i="1" r="AZ109"/>
  <c i="20" r="J33"/>
  <c i="1" r="AV113"/>
  <c r="AT113"/>
  <c i="8" r="F33"/>
  <c i="1" r="AZ101"/>
  <c i="13" r="F33"/>
  <c i="1" r="AZ106"/>
  <c i="19" r="F33"/>
  <c i="1" r="AZ112"/>
  <c i="22" r="F33"/>
  <c i="1" r="AZ115"/>
  <c i="25" r="F35"/>
  <c i="1" r="AZ119"/>
  <c i="3" r="F33"/>
  <c i="1" r="AZ96"/>
  <c i="10" r="J33"/>
  <c i="1" r="AV103"/>
  <c r="AT103"/>
  <c i="5" r="F33"/>
  <c i="1" r="AZ98"/>
  <c i="11" r="F33"/>
  <c i="1" r="AZ104"/>
  <c i="16" r="J33"/>
  <c i="1" r="AV109"/>
  <c r="AT109"/>
  <c i="23" r="J33"/>
  <c i="1" r="AV116"/>
  <c r="AT116"/>
  <c i="27" r="F35"/>
  <c i="1" r="AZ121"/>
  <c i="31" r="F35"/>
  <c i="1" r="AZ125"/>
  <c i="21" l="1" r="BK120"/>
  <c r="J120"/>
  <c r="J96"/>
  <c i="4" r="J39"/>
  <c i="11" r="J39"/>
  <c i="23" r="J39"/>
  <c i="7" r="BK120"/>
  <c r="J120"/>
  <c r="J96"/>
  <c i="2" r="BK120"/>
  <c r="J120"/>
  <c i="5" r="BK120"/>
  <c r="J120"/>
  <c i="12" r="BK120"/>
  <c r="J120"/>
  <c i="29" r="BK124"/>
  <c r="J124"/>
  <c r="J98"/>
  <c i="4" r="J96"/>
  <c i="6" r="BK120"/>
  <c r="J120"/>
  <c i="9" r="BK120"/>
  <c r="J120"/>
  <c i="11" r="J96"/>
  <c i="13" r="BK120"/>
  <c r="J120"/>
  <c i="15" r="BK120"/>
  <c r="J120"/>
  <c r="J96"/>
  <c i="16" r="BK120"/>
  <c r="J120"/>
  <c i="25" r="BK124"/>
  <c r="J124"/>
  <c r="J98"/>
  <c i="26" r="J125"/>
  <c r="J99"/>
  <c i="3" r="BK120"/>
  <c r="J120"/>
  <c r="J96"/>
  <c i="8" r="BK120"/>
  <c r="J120"/>
  <c r="J96"/>
  <c i="18" r="BK120"/>
  <c r="J120"/>
  <c r="J96"/>
  <c i="19" r="BK120"/>
  <c r="J120"/>
  <c i="21" r="J121"/>
  <c r="J97"/>
  <c i="22" r="BK118"/>
  <c r="J118"/>
  <c i="23" r="J96"/>
  <c r="J119"/>
  <c r="J97"/>
  <c i="28" r="BK124"/>
  <c r="J124"/>
  <c r="J98"/>
  <c i="14" r="BK120"/>
  <c r="J120"/>
  <c r="J96"/>
  <c i="20" r="BK120"/>
  <c r="J120"/>
  <c i="30" r="BK124"/>
  <c r="J124"/>
  <c r="J98"/>
  <c i="31" r="BK124"/>
  <c r="J124"/>
  <c r="J98"/>
  <c i="1" r="BB94"/>
  <c r="W31"/>
  <c r="BC94"/>
  <c r="W32"/>
  <c r="BD94"/>
  <c r="W33"/>
  <c r="BA94"/>
  <c r="W30"/>
  <c r="AN97"/>
  <c r="AN104"/>
  <c r="AN116"/>
  <c r="AZ118"/>
  <c r="AV118"/>
  <c r="AT118"/>
  <c i="12" r="J30"/>
  <c i="1" r="AG105"/>
  <c r="AN105"/>
  <c i="6" r="J30"/>
  <c i="1" r="AG99"/>
  <c r="AN99"/>
  <c i="16" r="J30"/>
  <c i="1" r="AG109"/>
  <c r="AN109"/>
  <c i="17" r="J30"/>
  <c i="1" r="AG110"/>
  <c r="AN110"/>
  <c i="19" r="J30"/>
  <c i="1" r="AG112"/>
  <c r="AN112"/>
  <c i="27" r="J32"/>
  <c i="1" r="AG121"/>
  <c r="AN121"/>
  <c i="2" r="J30"/>
  <c i="1" r="AG95"/>
  <c r="AN95"/>
  <c i="9" r="J30"/>
  <c i="1" r="AG102"/>
  <c r="AN102"/>
  <c i="24" r="J30"/>
  <c i="1" r="AG117"/>
  <c r="AN117"/>
  <c i="26" r="J32"/>
  <c i="1" r="AG120"/>
  <c r="AN120"/>
  <c i="5" r="J30"/>
  <c i="1" r="AG98"/>
  <c r="AN98"/>
  <c i="10" r="J30"/>
  <c i="1" r="AG103"/>
  <c r="AN103"/>
  <c i="13" r="J30"/>
  <c i="1" r="AG106"/>
  <c r="AN106"/>
  <c i="22" r="J30"/>
  <c i="1" r="AG115"/>
  <c r="AN115"/>
  <c i="20" r="J30"/>
  <c i="1" r="AG113"/>
  <c r="AN113"/>
  <c i="5" l="1" r="J39"/>
  <c i="6" r="J96"/>
  <c i="10" r="J39"/>
  <c i="12" r="J96"/>
  <c i="13" r="J39"/>
  <c r="J96"/>
  <c i="16" r="J96"/>
  <c i="19" r="J96"/>
  <c i="20" r="J39"/>
  <c i="24" r="J39"/>
  <c i="2" r="J39"/>
  <c r="J96"/>
  <c i="5" r="J96"/>
  <c i="9" r="J96"/>
  <c i="16" r="J39"/>
  <c i="17" r="J39"/>
  <c i="20" r="J96"/>
  <c i="22" r="J96"/>
  <c i="9" r="J39"/>
  <c i="12" r="J39"/>
  <c i="19" r="J39"/>
  <c i="6" r="J39"/>
  <c i="22" r="J39"/>
  <c i="26" r="J41"/>
  <c i="27" r="J41"/>
  <c i="1" r="AZ94"/>
  <c r="W29"/>
  <c r="AY94"/>
  <c i="25" r="J32"/>
  <c i="1" r="AG119"/>
  <c r="AN119"/>
  <c i="15" r="J30"/>
  <c i="1" r="AG108"/>
  <c r="AN108"/>
  <c i="3" r="J30"/>
  <c i="1" r="AG96"/>
  <c r="AN96"/>
  <c i="7" r="J30"/>
  <c i="1" r="AG100"/>
  <c r="AN100"/>
  <c i="14" r="J30"/>
  <c i="1" r="AG107"/>
  <c r="AN107"/>
  <c i="28" r="J32"/>
  <c i="1" r="AG122"/>
  <c r="AN122"/>
  <c r="AX94"/>
  <c r="AW94"/>
  <c r="AK30"/>
  <c i="8" r="J30"/>
  <c i="1" r="AG101"/>
  <c r="AN101"/>
  <c i="18" r="J30"/>
  <c i="1" r="AG111"/>
  <c r="AN111"/>
  <c i="29" r="J32"/>
  <c i="1" r="AG123"/>
  <c r="AN123"/>
  <c i="31" r="J32"/>
  <c i="1" r="AG125"/>
  <c r="AN125"/>
  <c i="21" r="J30"/>
  <c i="1" r="AG114"/>
  <c r="AN114"/>
  <c i="30" r="J32"/>
  <c i="1" r="AG124"/>
  <c r="AN124"/>
  <c i="15" l="1" r="J39"/>
  <c i="21" r="J39"/>
  <c i="29" r="J41"/>
  <c i="7" r="J39"/>
  <c i="8" r="J39"/>
  <c i="14" r="J39"/>
  <c i="18" r="J39"/>
  <c i="25" r="J41"/>
  <c i="28" r="J41"/>
  <c i="30" r="J41"/>
  <c i="3" r="J39"/>
  <c i="31" r="J41"/>
  <c i="1" r="AG118"/>
  <c r="AN118"/>
  <c r="AV94"/>
  <c r="AK2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<sst xmlns="http://schemas.openxmlformats.org/spreadsheetml/2006/main">
  <si>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</si>
  <si>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</si>
  <si>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</si>
  <si>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</si>
  <si>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</si>
  <si>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{1549847f-5eeb-4879-9620-cc7b95d37374}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</si>
  <si>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</si>
  <si>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</si>
  <si>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</si>
  <si>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</si>
  <si>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</si>
  <si>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</si>
  <si>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</si>
  <si>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</si>
  <si>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</si>
  <si>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</si>
  <si>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</si>
  <si>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servis čerpadel odpadních vod žst. OŘ Olomouc 2021</t>
  </si>
  <si>
    <t>KSO:</t>
  </si>
  <si>
    <t>CC-CZ:</t>
  </si>
  <si>
    <t>Místo:</t>
  </si>
  <si>
    <t xml:space="preserve"> </t>
  </si>
  <si>
    <t>Datum:</t>
  </si>
  <si>
    <t>24. 1. 2021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</si>
  <si>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</si>
  <si>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</si>
  <si>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</si>
  <si>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</si>
  <si>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</si>
  <si>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</si>
  <si>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</si>
  <si>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</si>
  <si>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</si>
  <si>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</si>
  <si>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</si>
  <si>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</si>
  <si>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</si>
  <si>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</si>
  <si>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</si>
  <si>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</si>
  <si>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</si>
  <si>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</si>
  <si>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</si>
  <si>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</si>
  <si>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</si>
  <si>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</si>
  <si>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</si>
  <si>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</si>
  <si>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</si>
  <si>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</si>
  <si>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</si>
  <si>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</si>
  <si>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</si>
  <si>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</si>
  <si>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</si>
  <si>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</si>
  <si>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</si>
  <si>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</si>
  <si>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</si>
  <si>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</si>
  <si>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</si>
  <si>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</si>
  <si>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</si>
  <si>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</si>
  <si>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</si>
  <si>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</si>
  <si>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</si>
  <si>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</si>
  <si>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</si>
  <si>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</si>
  <si>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</si>
  <si>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</si>
  <si>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</si>
  <si>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</si>
  <si>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</si>
  <si>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</si>
  <si>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</si>
  <si>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</si>
  <si>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ČST1.1_a</t>
  </si>
  <si>
    <t>S1.80.200.75.4.50E.C.198.G.N.D</t>
  </si>
  <si>
    <t>STA</t>
  </si>
  <si>
    <t>1</t>
  </si>
  <si>
    <t>{82f8d51a-fb7b-4fb1-bf31-b17d4c4a668d}</t>
  </si>
  <si>
    <t>2</t>
  </si>
  <si>
    <t>ČST1.1_a1</t>
  </si>
  <si>
    <t>{c4897e23-1f56-496d-b1de-9ffa903df789}</t>
  </si>
  <si>
    <t>ČST1_a</t>
  </si>
  <si>
    <t>S2.100.300.300.4.62E.S.253.G.N.D</t>
  </si>
  <si>
    <t>{0cad7a0a-c3bf-4343-a35b-f28b0256a9b7}</t>
  </si>
  <si>
    <t>ČST1_a1</t>
  </si>
  <si>
    <t>{50ac3ca8-cb09-4234-8244-aa31849d56b3}</t>
  </si>
  <si>
    <t>ČST1_b</t>
  </si>
  <si>
    <t>S1.80.200.100.4.50E.C.220.G.N.D</t>
  </si>
  <si>
    <t>{4207f867-2d36-4d89-a24a-003b0f0bec0f}</t>
  </si>
  <si>
    <t>ČST1_b1</t>
  </si>
  <si>
    <t>{a619e3b0-a3e3-4fd6-a14f-2566043c86b2}</t>
  </si>
  <si>
    <t>ČST2_a</t>
  </si>
  <si>
    <t>S2.100.250.135.4.54E.S.218.G.N.D</t>
  </si>
  <si>
    <t>{80bfb0c4-bbfa-4979-98b0-e78fa66602df}</t>
  </si>
  <si>
    <t>ČST2_a1</t>
  </si>
  <si>
    <t>{cc2b4364-1a2b-4321-b6f1-65d37b38ea65}</t>
  </si>
  <si>
    <t>ČST2_b</t>
  </si>
  <si>
    <t>S1.80.200.125.4.50E.C.244.G.N.D.511</t>
  </si>
  <si>
    <t>{1217e6de-46fe-41d3-a8b0-39ce196e6c7f}</t>
  </si>
  <si>
    <t>ČST2_b1</t>
  </si>
  <si>
    <t>{880678b6-ce29-4fa5-9162-1cfdaba4cc25}</t>
  </si>
  <si>
    <t>ČST3_a</t>
  </si>
  <si>
    <t>SL1.110.200.100.4.52M.S.N.51D - čerpadlo a</t>
  </si>
  <si>
    <t>{9923cae0-07ba-4087-8b8b-59e27e7355b1}</t>
  </si>
  <si>
    <t>ČST3_a1</t>
  </si>
  <si>
    <t>SL1.110.200.100.4.52M.S.N.51D - čerpadlo a1</t>
  </si>
  <si>
    <t>{a7108670-f4b4-4f66-9b7b-11ed7403a0a8}</t>
  </si>
  <si>
    <t>ČST3_b</t>
  </si>
  <si>
    <t>SE1.100.150.55.A.4.51D.B - čerpadlo b</t>
  </si>
  <si>
    <t>{05ce800e-a58f-4067-ab76-5c772afe4749}</t>
  </si>
  <si>
    <t>ČST3_b1</t>
  </si>
  <si>
    <t>{920c3db7-add2-424b-9831-da31fed33e91}</t>
  </si>
  <si>
    <t>ČST4_a</t>
  </si>
  <si>
    <t>S2.145.300.280.8.62E.S.421 - čerpadlo a</t>
  </si>
  <si>
    <t>{569ee437-f586-4401-83c6-35050ea8e7a4}</t>
  </si>
  <si>
    <t>ČST4_a1</t>
  </si>
  <si>
    <t>S2.145.300.280.8.62E.S.421 - čerpadlo a1</t>
  </si>
  <si>
    <t>{94f759f8-82c4-4a73-9420-b8553db57052}</t>
  </si>
  <si>
    <t>ČST4_b</t>
  </si>
  <si>
    <t>SE1.160.300.160.6.52E.D.N.51D - čerpadlo b</t>
  </si>
  <si>
    <t>{8c7c1654-69a4-41cd-a53c-42c10234e0fe}</t>
  </si>
  <si>
    <t>ČST4_b1</t>
  </si>
  <si>
    <t>SE1.160.300.160.6.52E.D.N.51D - čerpadlo b1</t>
  </si>
  <si>
    <t>{7a8c4a48-7a67-4af1-8099-91ebeb67c0a4}</t>
  </si>
  <si>
    <t>Filiálka</t>
  </si>
  <si>
    <t>KSB KRTK 100-250/74UG-S-400V/7,5kW</t>
  </si>
  <si>
    <t>{b2d73032-ec78-4919-a08b-3bab956824ed}</t>
  </si>
  <si>
    <t>Lověšice</t>
  </si>
  <si>
    <t>AMAREX N F65-170/032 UL1G-136 3,1kW</t>
  </si>
  <si>
    <t>{452a790b-766e-45c9-90c2-7fdec6a74a00}</t>
  </si>
  <si>
    <t>Přerov sš 41</t>
  </si>
  <si>
    <t>HCP Pump AL-05N 0,4kW ponorné čerpadlo</t>
  </si>
  <si>
    <t>{eb82dca3-9502-48f4-b46a-b332538e8712}</t>
  </si>
  <si>
    <t>Přerov sš 42</t>
  </si>
  <si>
    <t>{c0fd45cd-dc7b-489e-b5d9-e171c3f735d5}</t>
  </si>
  <si>
    <t>Přerov sš 18</t>
  </si>
  <si>
    <t>{77f5a05b-e8f1-4034-a270-8e9e159fca3d}</t>
  </si>
  <si>
    <t>ČST</t>
  </si>
  <si>
    <t>Vyčištění mokrých jímek</t>
  </si>
  <si>
    <t>{7937ba6c-d10a-4b1f-907c-d4a4df8164b5}</t>
  </si>
  <si>
    <t>Filiálka_v</t>
  </si>
  <si>
    <t>Vyčištění mokré jímky</t>
  </si>
  <si>
    <t>Soupis</t>
  </si>
  <si>
    <t>{d660aa18-27e3-4c87-a314-b780b22fd991}</t>
  </si>
  <si>
    <t>ČST4</t>
  </si>
  <si>
    <t>{1a73f65a-1aa0-4bf3-82ab-e4b979468595}</t>
  </si>
  <si>
    <t>ČST3</t>
  </si>
  <si>
    <t>{366a5993-671c-477c-98a6-917d1bf3f9a0}</t>
  </si>
  <si>
    <t>ČST2</t>
  </si>
  <si>
    <t>{b0818fec-26d7-4321-b01f-b2f0f71ea3fb}</t>
  </si>
  <si>
    <t>ČST1</t>
  </si>
  <si>
    <t>{f4b83d8d-7a47-4301-8471-0f9b9a247cf4}</t>
  </si>
  <si>
    <t>ČST1.1</t>
  </si>
  <si>
    <t>{e1ead1ea-9bf4-4bf3-9e06-091c1100a0d4}</t>
  </si>
  <si>
    <t>Lověšice_v</t>
  </si>
  <si>
    <t>{e4c8bb96-9d41-4dc0-944b-4bfd58a3daca}</t>
  </si>
  <si>
    <t>KRYCÍ LIST SOUPISU PRACÍ</t>
  </si>
  <si>
    <t>Objekt:</t>
  </si>
  <si>
    <t>ČST1.1_a - S1.80.200.75.4.50E.C.198.G.N.D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</si>
  <si>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</si>
  <si>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</si>
  <si>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</si>
  <si>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</si>
  <si>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</si>
  <si>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000 -  S1.80.200.75.4.50E.C.198.G.N.D - čerpadlo a</t>
  </si>
  <si>
    <t xml:space="preserve">    0 -  ČST1.1 - Čerpadlo a</t>
  </si>
  <si>
    <t xml:space="preserve">VRN -  Vedlejší rozpočtové náklady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</si>
  <si>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</si>
  <si>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</si>
  <si>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</si>
  <si>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</si>
  <si>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</si>
  <si>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</si>
  <si>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</si>
  <si>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</si>
  <si>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</si>
  <si>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</si>
  <si>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</si>
  <si>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</si>
  <si>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</si>
  <si>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</si>
  <si>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000</t>
  </si>
  <si>
    <t xml:space="preserve"> S1.80.200.75.4.50E.C.198.G.N.D - čerpadlo a</t>
  </si>
  <si>
    <t>ROZPOCET</t>
  </si>
  <si>
    <t xml:space="preserve"> ČST1.1 - Čerpadlo a</t>
  </si>
  <si>
    <t>13</t>
  </si>
  <si>
    <t>K</t>
  </si>
  <si>
    <t>032903000</t>
  </si>
  <si>
    <t>Náklady na provoz a údržbu vybavení staveniště</t>
  </si>
  <si>
    <t>hod</t>
  </si>
  <si>
    <t>CS ÚRS 2020 01</t>
  </si>
  <si>
    <t>1024</t>
  </si>
  <si>
    <t>1702366922</t>
  </si>
  <si>
    <t>PP</t>
  </si>
  <si>
    <t>P</t>
  </si>
  <si>
    <t xml:space="preserve">Poznámka k položce:_x000d_
Zabezpečení pracoviště proti pádu do volné hloubky			_x000d_
</t>
  </si>
  <si>
    <t>14</t>
  </si>
  <si>
    <t>HZS2222</t>
  </si>
  <si>
    <t>Hodinová zúčtovací sazba elektrikář odborný</t>
  </si>
  <si>
    <t>CS ÚRS 2021 01</t>
  </si>
  <si>
    <t>512</t>
  </si>
  <si>
    <t>-1553792299</t>
  </si>
  <si>
    <t xml:space="preserve">Hodinové zúčtovací sazby profesí PSV  provádění stavebních instalací topenář odborný</t>
  </si>
  <si>
    <t>HZS3111_001</t>
  </si>
  <si>
    <t>Hodinová zúčtovací sazba montér potrubí</t>
  </si>
  <si>
    <t>4</t>
  </si>
  <si>
    <t>-840922307</t>
  </si>
  <si>
    <t xml:space="preserve">Hodinové zúčtovací sazby montáží technologických zařízení  při externích montážích montér potrubí</t>
  </si>
  <si>
    <t>HZS3111_002</t>
  </si>
  <si>
    <t>-1948968882</t>
  </si>
  <si>
    <t>3</t>
  </si>
  <si>
    <t>HZS3111_003</t>
  </si>
  <si>
    <t>-409278153</t>
  </si>
  <si>
    <t>HZS3112</t>
  </si>
  <si>
    <t>Hodinová zúčtovací sazba montér potrubí odborný</t>
  </si>
  <si>
    <t>-2010405546</t>
  </si>
  <si>
    <t xml:space="preserve">Hodinové zúčtovací sazby montáží technologických zařízení  při externích montážích montér potrubí odborný</t>
  </si>
  <si>
    <t>16</t>
  </si>
  <si>
    <t>HZS3121</t>
  </si>
  <si>
    <t>Hodinová zúčtovací sazba montér ocelových konstrukcí</t>
  </si>
  <si>
    <t>-564613033</t>
  </si>
  <si>
    <t xml:space="preserve">Hodinové zúčtovací sazby montáží technologických zařízení  při externích montážích montér ocelových konstrukcí</t>
  </si>
  <si>
    <t>7</t>
  </si>
  <si>
    <t>HZS3232</t>
  </si>
  <si>
    <t>Hodinová zúčtovací sazba montér měřících zařízení odborný</t>
  </si>
  <si>
    <t>-1622934483</t>
  </si>
  <si>
    <t xml:space="preserve">Hodinové zúčtovací sazby montáží technologických zařízení  na stavebních objektech montér měřících zařízení odborný</t>
  </si>
  <si>
    <t>8</t>
  </si>
  <si>
    <t>HZS4111</t>
  </si>
  <si>
    <t>Hodinová zúčtovací sazba řidič</t>
  </si>
  <si>
    <t>-763156410</t>
  </si>
  <si>
    <t xml:space="preserve">Hodinové zúčtovací sazby ostatních profesí  obsluha stavebních strojů a zařízení řidič</t>
  </si>
  <si>
    <t>9</t>
  </si>
  <si>
    <t>HZS4132</t>
  </si>
  <si>
    <t>Hodinová zúčtovací sazba jeřábník specialista</t>
  </si>
  <si>
    <t>580117231</t>
  </si>
  <si>
    <t xml:space="preserve">Hodinové zúčtovací sazby ostatních profesí  obsluha stavebních strojů a zařízení jeřábník specialista</t>
  </si>
  <si>
    <t>10</t>
  </si>
  <si>
    <t>HZS4141</t>
  </si>
  <si>
    <t>Hodinová zúčtovací sazba vazač břemen</t>
  </si>
  <si>
    <t>1033881389</t>
  </si>
  <si>
    <t xml:space="preserve">Hodinové zúčtovací sazby ostatních profesí  obsluha stavebních strojů a zařízení vazač břemen</t>
  </si>
  <si>
    <t>17</t>
  </si>
  <si>
    <t>HZS4232</t>
  </si>
  <si>
    <t>Hodinová zúčtovací sazba technik odborný</t>
  </si>
  <si>
    <t>-88084377</t>
  </si>
  <si>
    <t xml:space="preserve">Hodinové zúčtovací sazby ostatních profesí  revizní a kontrolní činnost technik odborný</t>
  </si>
  <si>
    <t>VRN</t>
  </si>
  <si>
    <t xml:space="preserve"> Vedlejší rozpočtové náklady</t>
  </si>
  <si>
    <t>5</t>
  </si>
  <si>
    <t>VRN9</t>
  </si>
  <si>
    <t xml:space="preserve"> Ostatní náklady</t>
  </si>
  <si>
    <t>12</t>
  </si>
  <si>
    <t>091104000</t>
  </si>
  <si>
    <t>Stroje a zařízení nevyžadující montáž</t>
  </si>
  <si>
    <t>…1</t>
  </si>
  <si>
    <t>1934212793</t>
  </si>
  <si>
    <t>ČST1.1_a1 - S1.80.200.75.4.50E.C.198.G.N.D</t>
  </si>
  <si>
    <t xml:space="preserve">000 -  S1.80.200.75.4.50E.C.198.G.N.D - čerpadlo a1</t>
  </si>
  <si>
    <t xml:space="preserve">    0 -  ČST1.1 - Čerpadlo a1</t>
  </si>
  <si>
    <t xml:space="preserve"> S1.80.200.75.4.50E.C.198.G.N.D - čerpadlo a1</t>
  </si>
  <si>
    <t xml:space="preserve"> ČST1.1 - Čerpadlo a1</t>
  </si>
  <si>
    <t>-1495886723</t>
  </si>
  <si>
    <t>-903316729</t>
  </si>
  <si>
    <t>-472758404</t>
  </si>
  <si>
    <t>1580407450</t>
  </si>
  <si>
    <t>2013564571</t>
  </si>
  <si>
    <t>-2109882995</t>
  </si>
  <si>
    <t>1907178372</t>
  </si>
  <si>
    <t>-84752591</t>
  </si>
  <si>
    <t>-2044375061</t>
  </si>
  <si>
    <t>-1343706051</t>
  </si>
  <si>
    <t>-840195229</t>
  </si>
  <si>
    <t>-440766929</t>
  </si>
  <si>
    <t>-1831203140</t>
  </si>
  <si>
    <t>ČST1_a - S2.100.300.300.4.62E.S.253.G.N.D</t>
  </si>
  <si>
    <t xml:space="preserve">000 -  S2.100.300.300.4.62E.S.253.G.N.D - čerpadlo a</t>
  </si>
  <si>
    <t xml:space="preserve">    0 -  ČST1 - Čerpadlo a</t>
  </si>
  <si>
    <t xml:space="preserve"> S2.100.300.300.4.62E.S.253.G.N.D - čerpadlo a</t>
  </si>
  <si>
    <t xml:space="preserve"> ČST1 - Čerpadlo a</t>
  </si>
  <si>
    <t>600948676</t>
  </si>
  <si>
    <t>-1429423360</t>
  </si>
  <si>
    <t>-1843311443</t>
  </si>
  <si>
    <t>1397077846</t>
  </si>
  <si>
    <t>-1232420402</t>
  </si>
  <si>
    <t>-849379607</t>
  </si>
  <si>
    <t>-1888364005</t>
  </si>
  <si>
    <t>252642142</t>
  </si>
  <si>
    <t>855620767</t>
  </si>
  <si>
    <t>-1336469339</t>
  </si>
  <si>
    <t>-1589778413</t>
  </si>
  <si>
    <t>-104603813</t>
  </si>
  <si>
    <t>-1850025250</t>
  </si>
  <si>
    <t>ČST1_a1 - S2.100.300.300.4.62E.S.253.G.N.D</t>
  </si>
  <si>
    <t xml:space="preserve">000 -  S2.100.300.300.4.62E.S.253.G.N.D - čerpadlo a1</t>
  </si>
  <si>
    <t xml:space="preserve"> S2.100.300.300.4.62E.S.253.G.N.D - čerpadlo a1</t>
  </si>
  <si>
    <t>-893833866</t>
  </si>
  <si>
    <t>-2125607112</t>
  </si>
  <si>
    <t>-1642883123</t>
  </si>
  <si>
    <t>1826205615</t>
  </si>
  <si>
    <t>338304832</t>
  </si>
  <si>
    <t>-881766414</t>
  </si>
  <si>
    <t>1409364739</t>
  </si>
  <si>
    <t>1582131147</t>
  </si>
  <si>
    <t>-32482041</t>
  </si>
  <si>
    <t>749844661</t>
  </si>
  <si>
    <t>1690154395</t>
  </si>
  <si>
    <t>1806226332</t>
  </si>
  <si>
    <t>-797751934</t>
  </si>
  <si>
    <t>ČST1_b - S1.80.200.100.4.50E.C.220.G.N.D</t>
  </si>
  <si>
    <t xml:space="preserve">000 -  S1.80.200.100.4.50E.C.220.G.N.D - čerpadlo b</t>
  </si>
  <si>
    <t xml:space="preserve">    0 -  ČST1 - Čerpadlo b</t>
  </si>
  <si>
    <t xml:space="preserve"> S1.80.200.100.4.50E.C.220.G.N.D - čerpadlo b</t>
  </si>
  <si>
    <t xml:space="preserve"> ČST1 - Čerpadlo b</t>
  </si>
  <si>
    <t>1492813697</t>
  </si>
  <si>
    <t>-1268259646</t>
  </si>
  <si>
    <t>-2133886591</t>
  </si>
  <si>
    <t>894929188</t>
  </si>
  <si>
    <t>1049859193</t>
  </si>
  <si>
    <t>-119751314</t>
  </si>
  <si>
    <t>-2105895823</t>
  </si>
  <si>
    <t>-1668305516</t>
  </si>
  <si>
    <t>1450603999</t>
  </si>
  <si>
    <t>-1868052430</t>
  </si>
  <si>
    <t>-559763884</t>
  </si>
  <si>
    <t>-915541149</t>
  </si>
  <si>
    <t>-262317372</t>
  </si>
  <si>
    <t>ČST1_b1 - S1.80.200.100.4.50E.C.220.G.N.D</t>
  </si>
  <si>
    <t xml:space="preserve">000 -  S1.80.200.100.4.50E.C.220.G.N.D - čerpadlo b1</t>
  </si>
  <si>
    <t xml:space="preserve">    0 -  ČST1 - Čerpadlo b1</t>
  </si>
  <si>
    <t xml:space="preserve"> S1.80.200.100.4.50E.C.220.G.N.D - čerpadlo b1</t>
  </si>
  <si>
    <t xml:space="preserve"> ČST1 - Čerpadlo b1</t>
  </si>
  <si>
    <t>-1711460361</t>
  </si>
  <si>
    <t>-361168219</t>
  </si>
  <si>
    <t>1512706604</t>
  </si>
  <si>
    <t>1417071361</t>
  </si>
  <si>
    <t>246170207</t>
  </si>
  <si>
    <t>1191634317</t>
  </si>
  <si>
    <t>18</t>
  </si>
  <si>
    <t>104772238</t>
  </si>
  <si>
    <t>1763787802</t>
  </si>
  <si>
    <t>214143423</t>
  </si>
  <si>
    <t>-1261910506</t>
  </si>
  <si>
    <t>1519017156</t>
  </si>
  <si>
    <t>-801284607</t>
  </si>
  <si>
    <t>-1227743484</t>
  </si>
  <si>
    <t>ČST2_a - S2.100.250.135.4.54E.S.218.G.N.D</t>
  </si>
  <si>
    <t xml:space="preserve">000 -  S2.100.250.135.4.54E.S.218.G.N.D - čerpadlo a</t>
  </si>
  <si>
    <t xml:space="preserve">    0 -  ČST2 - Čerpadlo a</t>
  </si>
  <si>
    <t xml:space="preserve"> S2.100.250.135.4.54E.S.218.G.N.D - čerpadlo a</t>
  </si>
  <si>
    <t xml:space="preserve"> ČST2 - Čerpadlo a</t>
  </si>
  <si>
    <t>-1799149431</t>
  </si>
  <si>
    <t>-1645190628</t>
  </si>
  <si>
    <t>-1817566569</t>
  </si>
  <si>
    <t>-1052881866</t>
  </si>
  <si>
    <t>1506876691</t>
  </si>
  <si>
    <t>-768365194</t>
  </si>
  <si>
    <t>-1873584534</t>
  </si>
  <si>
    <t>-186750370</t>
  </si>
  <si>
    <t>2111245935</t>
  </si>
  <si>
    <t>11</t>
  </si>
  <si>
    <t>-1139646190</t>
  </si>
  <si>
    <t>-1547102658</t>
  </si>
  <si>
    <t>19</t>
  </si>
  <si>
    <t>1095478351</t>
  </si>
  <si>
    <t>1837460987</t>
  </si>
  <si>
    <t>ČST2_a1 - S2.100.250.135.4.54E.S.218.G.N.D</t>
  </si>
  <si>
    <t xml:space="preserve">000 -  S2.100.250.135.4.54E.S.218.G.N.D - čerpadlo a1</t>
  </si>
  <si>
    <t xml:space="preserve"> S2.100.250.135.4.54E.S.218.G.N.D - čerpadlo a1</t>
  </si>
  <si>
    <t>626520634</t>
  </si>
  <si>
    <t>396470650</t>
  </si>
  <si>
    <t>998709612</t>
  </si>
  <si>
    <t>234098158</t>
  </si>
  <si>
    <t>158039547</t>
  </si>
  <si>
    <t>558452918</t>
  </si>
  <si>
    <t>1719488690</t>
  </si>
  <si>
    <t>-319007182</t>
  </si>
  <si>
    <t>-910992375</t>
  </si>
  <si>
    <t>-292855847</t>
  </si>
  <si>
    <t>1129484106</t>
  </si>
  <si>
    <t>-1188695568</t>
  </si>
  <si>
    <t>919243801</t>
  </si>
  <si>
    <t>ČST2_b - S1.80.200.125.4.50E.C.244.G.N.D.511</t>
  </si>
  <si>
    <t xml:space="preserve">000 -  S1.80.200.125.4.50E.C.244.G.N.D.511 - čerpadlo b</t>
  </si>
  <si>
    <t xml:space="preserve"> S1.80.200.125.4.50E.C.244.G.N.D.511 - čerpadlo b</t>
  </si>
  <si>
    <t>-1705951793</t>
  </si>
  <si>
    <t>-1888692063</t>
  </si>
  <si>
    <t>1068911597</t>
  </si>
  <si>
    <t>-1807763794</t>
  </si>
  <si>
    <t>103976185</t>
  </si>
  <si>
    <t>-2073509974</t>
  </si>
  <si>
    <t>1038665601</t>
  </si>
  <si>
    <t>299150135</t>
  </si>
  <si>
    <t>1398766115</t>
  </si>
  <si>
    <t>-2135209553</t>
  </si>
  <si>
    <t>914521430</t>
  </si>
  <si>
    <t>-1739621376</t>
  </si>
  <si>
    <t>-1360625696</t>
  </si>
  <si>
    <t>ČST2_b1 - S1.80.200.125.4.50E.C.244.G.N.D.511</t>
  </si>
  <si>
    <t xml:space="preserve">000 -  S1.80.200.125.4.50E.C.244.G.N.D.511 - čerpadlo b1</t>
  </si>
  <si>
    <t xml:space="preserve"> S1.80.200.125.4.50E.C.244.G.N.D.511 - čerpadlo b1</t>
  </si>
  <si>
    <t>837637819</t>
  </si>
  <si>
    <t>956759808</t>
  </si>
  <si>
    <t>-1918918548</t>
  </si>
  <si>
    <t>165944229</t>
  </si>
  <si>
    <t>-612207405</t>
  </si>
  <si>
    <t>1786687669</t>
  </si>
  <si>
    <t>-405257432</t>
  </si>
  <si>
    <t>686567663</t>
  </si>
  <si>
    <t>177216532</t>
  </si>
  <si>
    <t>-1372978936</t>
  </si>
  <si>
    <t>715749309</t>
  </si>
  <si>
    <t>-1595074752</t>
  </si>
  <si>
    <t>-971032117</t>
  </si>
  <si>
    <t>ČST3_a - SL1.110.200.100.4.52M.S.N.51D - čerpadlo a</t>
  </si>
  <si>
    <t xml:space="preserve">000 -  SL1.110.200.100.4.52M.S.N.51D - čerpadlo a</t>
  </si>
  <si>
    <t xml:space="preserve">    0 -  ČST4 - Čerpadlo a</t>
  </si>
  <si>
    <t xml:space="preserve"> SL1.110.200.100.4.52M.S.N.51D - čerpadlo a</t>
  </si>
  <si>
    <t xml:space="preserve"> ČST4 - Čerpadlo a</t>
  </si>
  <si>
    <t>1276757211</t>
  </si>
  <si>
    <t>1349965784</t>
  </si>
  <si>
    <t>1536175465</t>
  </si>
  <si>
    <t>-518326176</t>
  </si>
  <si>
    <t>-74144050</t>
  </si>
  <si>
    <t>-857926252</t>
  </si>
  <si>
    <t>-197433321</t>
  </si>
  <si>
    <t>-640070036</t>
  </si>
  <si>
    <t>HZS4121_001</t>
  </si>
  <si>
    <t>Hodinová zúčtovací sazba obsluha strojů</t>
  </si>
  <si>
    <t>-1744403766</t>
  </si>
  <si>
    <t xml:space="preserve">Hodinové zúčtovací sazby ostatních profesí  obsluha stavebních strojů a zařízení obsluha strojů</t>
  </si>
  <si>
    <t>1294726396</t>
  </si>
  <si>
    <t>1398993488</t>
  </si>
  <si>
    <t>-428813087</t>
  </si>
  <si>
    <t>955421822</t>
  </si>
  <si>
    <t>ČST3_a1 - SL1.110.200.100.4.52M.S.N.51D - čerpadlo a1</t>
  </si>
  <si>
    <t xml:space="preserve">000 -  SL1.110.200.100.4.52M.S.N.51D - čerpadlo a1</t>
  </si>
  <si>
    <t xml:space="preserve"> SL1.110.200.100.4.52M.S.N.51D - čerpadlo a1</t>
  </si>
  <si>
    <t>1589741342</t>
  </si>
  <si>
    <t>717040678</t>
  </si>
  <si>
    <t>-931402823</t>
  </si>
  <si>
    <t>265620713</t>
  </si>
  <si>
    <t>1802001111</t>
  </si>
  <si>
    <t>347470063</t>
  </si>
  <si>
    <t>149301587</t>
  </si>
  <si>
    <t>-360172594</t>
  </si>
  <si>
    <t>1182771637</t>
  </si>
  <si>
    <t>-1578403151</t>
  </si>
  <si>
    <t>1466755148</t>
  </si>
  <si>
    <t>905611106</t>
  </si>
  <si>
    <t>-1960907441</t>
  </si>
  <si>
    <t>ČST3_b - SE1.100.150.55.A.4.51D.B - čerpadlo b</t>
  </si>
  <si>
    <t xml:space="preserve">000 -  SE1.100.150.55.A.4.51D.B - čerpadlo b</t>
  </si>
  <si>
    <t xml:space="preserve"> SE1.100.150.55.A.4.51D.B - čerpadlo b</t>
  </si>
  <si>
    <t>-546276987</t>
  </si>
  <si>
    <t>1376410372</t>
  </si>
  <si>
    <t>276875697</t>
  </si>
  <si>
    <t>-610141472</t>
  </si>
  <si>
    <t>-668063225</t>
  </si>
  <si>
    <t>441004871</t>
  </si>
  <si>
    <t>321985220</t>
  </si>
  <si>
    <t>-1982624347</t>
  </si>
  <si>
    <t>523652880</t>
  </si>
  <si>
    <t>-1656416563</t>
  </si>
  <si>
    <t>836216378</t>
  </si>
  <si>
    <t>429503148</t>
  </si>
  <si>
    <t>594699508</t>
  </si>
  <si>
    <t>ČST3_b1 - SE1.100.150.55.A.4.51D.B - čerpadlo b</t>
  </si>
  <si>
    <t xml:space="preserve">000 -  SE1.100.150.55.A.4.51D.B - čerpadlo b1</t>
  </si>
  <si>
    <t xml:space="preserve"> SE1.100.150.55.A.4.51D.B - čerpadlo b1</t>
  </si>
  <si>
    <t>-772432073</t>
  </si>
  <si>
    <t>-1489514480</t>
  </si>
  <si>
    <t>-1700781684</t>
  </si>
  <si>
    <t>-1465474381</t>
  </si>
  <si>
    <t>-1334219174</t>
  </si>
  <si>
    <t>-639331215</t>
  </si>
  <si>
    <t>-811491204</t>
  </si>
  <si>
    <t>-796332378</t>
  </si>
  <si>
    <t>-1681096104</t>
  </si>
  <si>
    <t>-1456279471</t>
  </si>
  <si>
    <t>164839966</t>
  </si>
  <si>
    <t>1445174198</t>
  </si>
  <si>
    <t>-432039577</t>
  </si>
  <si>
    <t>ČST4_a - S2.145.300.280.8.62E.S.421 - čerpadlo a</t>
  </si>
  <si>
    <t xml:space="preserve">000 -  S2.145.300.280.8.62E.S.421 - čerpadlo a</t>
  </si>
  <si>
    <t xml:space="preserve"> S2.145.300.280.8.62E.S.421 - čerpadlo a</t>
  </si>
  <si>
    <t>843908662</t>
  </si>
  <si>
    <t>6</t>
  </si>
  <si>
    <t>1981986142</t>
  </si>
  <si>
    <t>-705724384</t>
  </si>
  <si>
    <t>538513014</t>
  </si>
  <si>
    <t>20</t>
  </si>
  <si>
    <t>317532235</t>
  </si>
  <si>
    <t>-2106626494</t>
  </si>
  <si>
    <t>2012418118</t>
  </si>
  <si>
    <t>-1855207616</t>
  </si>
  <si>
    <t>-2108033257</t>
  </si>
  <si>
    <t>-1521871666</t>
  </si>
  <si>
    <t>-437262417</t>
  </si>
  <si>
    <t>22</t>
  </si>
  <si>
    <t>984378604</t>
  </si>
  <si>
    <t>1009807408</t>
  </si>
  <si>
    <t>ČST4_a1 - S2.145.300.280.8.62E.S.421 - čerpadlo a1</t>
  </si>
  <si>
    <t xml:space="preserve">000 -  S2.145.300.280.8.62E.S.421 - čerpadlo a1</t>
  </si>
  <si>
    <t xml:space="preserve"> S2.145.300.280.8.62E.S.421 - čerpadlo a1</t>
  </si>
  <si>
    <t>1420844303</t>
  </si>
  <si>
    <t>-1191772263</t>
  </si>
  <si>
    <t>836082406</t>
  </si>
  <si>
    <t>-1569524466</t>
  </si>
  <si>
    <t>822778948</t>
  </si>
  <si>
    <t>329021565</t>
  </si>
  <si>
    <t>-1059904521</t>
  </si>
  <si>
    <t>1911582187</t>
  </si>
  <si>
    <t>-1119653751</t>
  </si>
  <si>
    <t>84657540</t>
  </si>
  <si>
    <t>-1369142226</t>
  </si>
  <si>
    <t>-1891953482</t>
  </si>
  <si>
    <t>-1151249983</t>
  </si>
  <si>
    <t>ČST4_b - SE1.160.300.160.6.52E.D.N.51D - čerpadlo b</t>
  </si>
  <si>
    <t xml:space="preserve">000 -  SE1.160.300.160.6.52E.D.N.51D - čerpadlo b</t>
  </si>
  <si>
    <t xml:space="preserve"> SE1.160.300.160.6.52E.D.N.51D - čerpadlo b</t>
  </si>
  <si>
    <t>-798871653</t>
  </si>
  <si>
    <t>18508215</t>
  </si>
  <si>
    <t>-811354529</t>
  </si>
  <si>
    <t>-1009063763</t>
  </si>
  <si>
    <t>1572167016</t>
  </si>
  <si>
    <t>656732675</t>
  </si>
  <si>
    <t>-608677925</t>
  </si>
  <si>
    <t>-718560618</t>
  </si>
  <si>
    <t>-1442823165</t>
  </si>
  <si>
    <t>-1528262097</t>
  </si>
  <si>
    <t>86215778</t>
  </si>
  <si>
    <t>503204379</t>
  </si>
  <si>
    <t>-1905396308</t>
  </si>
  <si>
    <t>ČST4_b1 - SE1.160.300.160.6.52E.D.N.51D - čerpadlo b1</t>
  </si>
  <si>
    <t xml:space="preserve">000 -  SE1.160.300.160.6.52E.D.N.51D - čerpadlo b1</t>
  </si>
  <si>
    <t xml:space="preserve"> SE1.160.300.160.6.52E.D.N.51D - čerpadlo b1</t>
  </si>
  <si>
    <t>-519147838</t>
  </si>
  <si>
    <t>-245905069</t>
  </si>
  <si>
    <t>2078114120</t>
  </si>
  <si>
    <t>-1936984177</t>
  </si>
  <si>
    <t>903344734</t>
  </si>
  <si>
    <t>2005300596</t>
  </si>
  <si>
    <t>-788872325</t>
  </si>
  <si>
    <t>1482947911</t>
  </si>
  <si>
    <t>1900257863</t>
  </si>
  <si>
    <t>-924502686</t>
  </si>
  <si>
    <t>-1713053014</t>
  </si>
  <si>
    <t>1441401707</t>
  </si>
  <si>
    <t>-1637020867</t>
  </si>
  <si>
    <t>Filiálka - KSB KRTK 100-250/74UG-S-400V/7,5kW</t>
  </si>
  <si>
    <t xml:space="preserve">000 -  KSB KRTK 100-250/74UG-S-400V/7,5kW</t>
  </si>
  <si>
    <t xml:space="preserve">    0 - Filiálka</t>
  </si>
  <si>
    <t xml:space="preserve"> KSB KRTK 100-250/74UG-S-400V/7,5kW</t>
  </si>
  <si>
    <t>919885933</t>
  </si>
  <si>
    <t>2070113109</t>
  </si>
  <si>
    <t>-614487910</t>
  </si>
  <si>
    <t>-578507022</t>
  </si>
  <si>
    <t>2126901085</t>
  </si>
  <si>
    <t>115844607</t>
  </si>
  <si>
    <t>1938172321</t>
  </si>
  <si>
    <t>-761644225</t>
  </si>
  <si>
    <t>1854487413</t>
  </si>
  <si>
    <t>-964981953</t>
  </si>
  <si>
    <t>-2124579664</t>
  </si>
  <si>
    <t>Lověšice - AMAREX N F65-170/032 UL1G-136 3,1kW</t>
  </si>
  <si>
    <t xml:space="preserve">000 -  AMAREX N F65-170/032 UL1G-136 3,1kW</t>
  </si>
  <si>
    <t xml:space="preserve">    0 - Lověšice</t>
  </si>
  <si>
    <t xml:space="preserve"> AMAREX N F65-170/032 UL1G-136 3,1kW</t>
  </si>
  <si>
    <t>-786905783</t>
  </si>
  <si>
    <t>-1321130313</t>
  </si>
  <si>
    <t>669898698</t>
  </si>
  <si>
    <t>-710195323</t>
  </si>
  <si>
    <t>-1635734832</t>
  </si>
  <si>
    <t>-2051529644</t>
  </si>
  <si>
    <t>-2065409176</t>
  </si>
  <si>
    <t>2033721559</t>
  </si>
  <si>
    <t>-898564256</t>
  </si>
  <si>
    <t>284163950</t>
  </si>
  <si>
    <t>-1469758122</t>
  </si>
  <si>
    <t>Přerov sš 41 - HCP Pump AL-05N 0,4kW ponorné čerpadlo</t>
  </si>
  <si>
    <t>000 - HCP Pump - Al-05N 0,4kW</t>
  </si>
  <si>
    <t xml:space="preserve">    0 - kabelová šachta 41</t>
  </si>
  <si>
    <t>HCP Pump - Al-05N 0,4kW</t>
  </si>
  <si>
    <t>kabelová šachta 41</t>
  </si>
  <si>
    <t>1999943713</t>
  </si>
  <si>
    <t>494711750</t>
  </si>
  <si>
    <t>Přerov sš 42 - HCP Pump AL-05N 0,4kW ponorné čerpadlo</t>
  </si>
  <si>
    <t xml:space="preserve">    0 - kabelová šachta 42</t>
  </si>
  <si>
    <t>kabelová šachta 42</t>
  </si>
  <si>
    <t>359375155</t>
  </si>
  <si>
    <t>-344822502</t>
  </si>
  <si>
    <t>Přerov sš 18 - HCP Pump AL-05N 0,4kW ponorné čerpadlo</t>
  </si>
  <si>
    <t xml:space="preserve">    0 - kabelová šachta 18</t>
  </si>
  <si>
    <t>kabelová šachta 18</t>
  </si>
  <si>
    <t>-966485091</t>
  </si>
  <si>
    <t>1975136922</t>
  </si>
  <si>
    <t>ČST - Vyčištění mokrých jímek</t>
  </si>
  <si>
    <t>Soupis:</t>
  </si>
  <si>
    <t>Filiálka_v - Vyčištění mokré jímky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</si>
  <si>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</si>
  <si>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</si>
  <si>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</si>
  <si>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</si>
  <si>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</si>
  <si>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952905111</t>
  </si>
  <si>
    <t>Čerpání vody ze zatopených prostor</t>
  </si>
  <si>
    <t>-1761354534</t>
  </si>
  <si>
    <t>Čištění objektů po zatopení nebo záplavách čerpání vody</t>
  </si>
  <si>
    <t>952905221</t>
  </si>
  <si>
    <t>Očištění stěn a podlah od nánosu bahna tlakovou vodou</t>
  </si>
  <si>
    <t>m2</t>
  </si>
  <si>
    <t>1965842480</t>
  </si>
  <si>
    <t>Čištění objektů po zatopení nebo záplavách očištění od nánosu bahna tlakovou vodou stěn nebo podlah</t>
  </si>
  <si>
    <t>-108902426</t>
  </si>
  <si>
    <t>1559784774</t>
  </si>
  <si>
    <t>-969170690</t>
  </si>
  <si>
    <t>-1887212441</t>
  </si>
  <si>
    <t>ČST4 - Vyčištění mokré jímky</t>
  </si>
  <si>
    <t>-1932166978</t>
  </si>
  <si>
    <t>-163953032</t>
  </si>
  <si>
    <t>-2017834057</t>
  </si>
  <si>
    <t>-605626430</t>
  </si>
  <si>
    <t>1493426315</t>
  </si>
  <si>
    <t>1064205535</t>
  </si>
  <si>
    <t>ČST3 - Vyčištění mokré jímky</t>
  </si>
  <si>
    <t>1451681165</t>
  </si>
  <si>
    <t>1185139349</t>
  </si>
  <si>
    <t>-1468148101</t>
  </si>
  <si>
    <t>1489772554</t>
  </si>
  <si>
    <t>-1138750192</t>
  </si>
  <si>
    <t>-946628194</t>
  </si>
  <si>
    <t>ČST2 - Vyčištění mokré jímky</t>
  </si>
  <si>
    <t>425768811</t>
  </si>
  <si>
    <t>-1230042999</t>
  </si>
  <si>
    <t>1655519623</t>
  </si>
  <si>
    <t>937223472</t>
  </si>
  <si>
    <t>-2054977295</t>
  </si>
  <si>
    <t>-1471798740</t>
  </si>
  <si>
    <t>ČST1 - Vyčištění mokré jímky</t>
  </si>
  <si>
    <t>-95672316</t>
  </si>
  <si>
    <t>-245006908</t>
  </si>
  <si>
    <t>1972454123</t>
  </si>
  <si>
    <t>1816740178</t>
  </si>
  <si>
    <t>591858712</t>
  </si>
  <si>
    <t>-59247474</t>
  </si>
  <si>
    <t>ČST1.1 - Vyčištění mokré jímky</t>
  </si>
  <si>
    <t>-1083439463</t>
  </si>
  <si>
    <t>1395667781</t>
  </si>
  <si>
    <t>1629053375</t>
  </si>
  <si>
    <t>-1776942092</t>
  </si>
  <si>
    <t>1451376790</t>
  </si>
  <si>
    <t>1637961787</t>
  </si>
  <si>
    <t>Lověšice_v - Vyčištění mokré jímky</t>
  </si>
  <si>
    <t>-1180163383</t>
  </si>
  <si>
    <t>-1830546891</t>
  </si>
  <si>
    <t>-181047073</t>
  </si>
  <si>
    <t>-1790874318</t>
  </si>
  <si>
    <t>-2005129770</t>
  </si>
  <si>
    <t>1336188654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</si>
</sst>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styles" Target="styles.xml" /><Relationship Id="rId33" Type="http://schemas.openxmlformats.org/officeDocument/2006/relationships/theme" Target="theme/theme1.xml" /><Relationship Id="rId34" Type="http://schemas.openxmlformats.org/officeDocument/2006/relationships/calcChain" Target="calcChain.xml" /><Relationship Id="rId3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RS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 a servis čerpadel odpadních vod žst. OŘ Olomouc 2021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24. 1. 2021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ROUND(AG95+SUM(AG96:AG118),2)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ROUND(AS95+SUM(AS96:AS118),2)</f>
        <v>0</v>
      </c>
      <c r="AT94" s="111">
        <f>ROUND(SUM(AV94:AW94),2)</f>
        <v>0</v>
      </c>
      <c r="AU94" s="112">
        <f>ROUND(AU95+SUM(AU96:AU118),5)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ROUND(AZ95+SUM(AZ96:AZ118),2)</f>
        <v>0</v>
      </c>
      <c r="BA94" s="111">
        <f>ROUND(BA95+SUM(BA96:BA118),2)</f>
        <v>0</v>
      </c>
      <c r="BB94" s="111">
        <f>ROUND(BB95+SUM(BB96:BB118),2)</f>
        <v>0</v>
      </c>
      <c r="BC94" s="111">
        <f>ROUND(BC95+SUM(BC96:BC118),2)</f>
        <v>0</v>
      </c>
      <c r="BD94" s="113">
        <f>ROUND(BD95+SUM(BD96:BD118),2)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'ČST1.1_a - S1.80.200.75.4...'!J30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'ČST1.1_a - S1.80.200.75.4...'!P120</f>
        <v>0</v>
      </c>
      <c r="AV95" s="125">
        <f>'ČST1.1_a - S1.80.200.75.4...'!J33</f>
        <v>0</v>
      </c>
      <c r="AW95" s="125">
        <f>'ČST1.1_a - S1.80.200.75.4...'!J34</f>
        <v>0</v>
      </c>
      <c r="AX95" s="125">
        <f>'ČST1.1_a - S1.80.200.75.4...'!J35</f>
        <v>0</v>
      </c>
      <c r="AY95" s="125">
        <f>'ČST1.1_a - S1.80.200.75.4...'!J36</f>
        <v>0</v>
      </c>
      <c r="AZ95" s="125">
        <f>'ČST1.1_a - S1.80.200.75.4...'!F33</f>
        <v>0</v>
      </c>
      <c r="BA95" s="125">
        <f>'ČST1.1_a - S1.80.200.75.4...'!F34</f>
        <v>0</v>
      </c>
      <c r="BB95" s="125">
        <f>'ČST1.1_a - S1.80.200.75.4...'!F35</f>
        <v>0</v>
      </c>
      <c r="BC95" s="125">
        <f>'ČST1.1_a - S1.80.200.75.4...'!F36</f>
        <v>0</v>
      </c>
      <c r="BD95" s="127">
        <f>'ČST1.1_a - S1.80.200.75.4...'!F37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24.7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79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'ČST1.1_a1 - S1.80.200.75....'!J30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'ČST1.1_a1 - S1.80.200.75....'!P120</f>
        <v>0</v>
      </c>
      <c r="AV96" s="125">
        <f>'ČST1.1_a1 - S1.80.200.75....'!J33</f>
        <v>0</v>
      </c>
      <c r="AW96" s="125">
        <f>'ČST1.1_a1 - S1.80.200.75....'!J34</f>
        <v>0</v>
      </c>
      <c r="AX96" s="125">
        <f>'ČST1.1_a1 - S1.80.200.75....'!J35</f>
        <v>0</v>
      </c>
      <c r="AY96" s="125">
        <f>'ČST1.1_a1 - S1.80.200.75....'!J36</f>
        <v>0</v>
      </c>
      <c r="AZ96" s="125">
        <f>'ČST1.1_a1 - S1.80.200.75....'!F33</f>
        <v>0</v>
      </c>
      <c r="BA96" s="125">
        <f>'ČST1.1_a1 - S1.80.200.75....'!F34</f>
        <v>0</v>
      </c>
      <c r="BB96" s="125">
        <f>'ČST1.1_a1 - S1.80.200.75....'!F35</f>
        <v>0</v>
      </c>
      <c r="BC96" s="125">
        <f>'ČST1.1_a1 - S1.80.200.75....'!F36</f>
        <v>0</v>
      </c>
      <c r="BD96" s="127">
        <f>'ČST1.1_a1 - S1.80.200.75....'!F37</f>
        <v>0</v>
      </c>
      <c r="BE96" s="7"/>
      <c r="BT96" s="128" t="s">
        <v>81</v>
      </c>
      <c r="BV96" s="128" t="s">
        <v>75</v>
      </c>
      <c r="BW96" s="128" t="s">
        <v>85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86</v>
      </c>
      <c r="E97" s="119"/>
      <c r="F97" s="119"/>
      <c r="G97" s="119"/>
      <c r="H97" s="119"/>
      <c r="I97" s="120"/>
      <c r="J97" s="119" t="s">
        <v>87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'ČST1_a - S2.100.300.300.4...'!J30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'ČST1_a - S2.100.300.300.4...'!P120</f>
        <v>0</v>
      </c>
      <c r="AV97" s="125">
        <f>'ČST1_a - S2.100.300.300.4...'!J33</f>
        <v>0</v>
      </c>
      <c r="AW97" s="125">
        <f>'ČST1_a - S2.100.300.300.4...'!J34</f>
        <v>0</v>
      </c>
      <c r="AX97" s="125">
        <f>'ČST1_a - S2.100.300.300.4...'!J35</f>
        <v>0</v>
      </c>
      <c r="AY97" s="125">
        <f>'ČST1_a - S2.100.300.300.4...'!J36</f>
        <v>0</v>
      </c>
      <c r="AZ97" s="125">
        <f>'ČST1_a - S2.100.300.300.4...'!F33</f>
        <v>0</v>
      </c>
      <c r="BA97" s="125">
        <f>'ČST1_a - S2.100.300.300.4...'!F34</f>
        <v>0</v>
      </c>
      <c r="BB97" s="125">
        <f>'ČST1_a - S2.100.300.300.4...'!F35</f>
        <v>0</v>
      </c>
      <c r="BC97" s="125">
        <f>'ČST1_a - S2.100.300.300.4...'!F36</f>
        <v>0</v>
      </c>
      <c r="BD97" s="127">
        <f>'ČST1_a - S2.100.300.300.4...'!F37</f>
        <v>0</v>
      </c>
      <c r="BE97" s="7"/>
      <c r="BT97" s="128" t="s">
        <v>81</v>
      </c>
      <c r="BV97" s="128" t="s">
        <v>75</v>
      </c>
      <c r="BW97" s="128" t="s">
        <v>88</v>
      </c>
      <c r="BX97" s="128" t="s">
        <v>5</v>
      </c>
      <c r="CL97" s="128" t="s">
        <v>1</v>
      </c>
      <c r="CM97" s="128" t="s">
        <v>83</v>
      </c>
    </row>
    <row r="98" s="7" customFormat="1" ht="24.75" customHeight="1">
      <c r="A98" s="116" t="s">
        <v>77</v>
      </c>
      <c r="B98" s="117"/>
      <c r="C98" s="118"/>
      <c r="D98" s="119" t="s">
        <v>89</v>
      </c>
      <c r="E98" s="119"/>
      <c r="F98" s="119"/>
      <c r="G98" s="119"/>
      <c r="H98" s="119"/>
      <c r="I98" s="120"/>
      <c r="J98" s="119" t="s">
        <v>87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'ČST1_a1 - S2.100.300.300....'!J30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'ČST1_a1 - S2.100.300.300....'!P120</f>
        <v>0</v>
      </c>
      <c r="AV98" s="125">
        <f>'ČST1_a1 - S2.100.300.300....'!J33</f>
        <v>0</v>
      </c>
      <c r="AW98" s="125">
        <f>'ČST1_a1 - S2.100.300.300....'!J34</f>
        <v>0</v>
      </c>
      <c r="AX98" s="125">
        <f>'ČST1_a1 - S2.100.300.300....'!J35</f>
        <v>0</v>
      </c>
      <c r="AY98" s="125">
        <f>'ČST1_a1 - S2.100.300.300....'!J36</f>
        <v>0</v>
      </c>
      <c r="AZ98" s="125">
        <f>'ČST1_a1 - S2.100.300.300....'!F33</f>
        <v>0</v>
      </c>
      <c r="BA98" s="125">
        <f>'ČST1_a1 - S2.100.300.300....'!F34</f>
        <v>0</v>
      </c>
      <c r="BB98" s="125">
        <f>'ČST1_a1 - S2.100.300.300....'!F35</f>
        <v>0</v>
      </c>
      <c r="BC98" s="125">
        <f>'ČST1_a1 - S2.100.300.300....'!F36</f>
        <v>0</v>
      </c>
      <c r="BD98" s="127">
        <f>'ČST1_a1 - S2.100.300.300....'!F37</f>
        <v>0</v>
      </c>
      <c r="BE98" s="7"/>
      <c r="BT98" s="128" t="s">
        <v>81</v>
      </c>
      <c r="BV98" s="128" t="s">
        <v>75</v>
      </c>
      <c r="BW98" s="128" t="s">
        <v>90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91</v>
      </c>
      <c r="E99" s="119"/>
      <c r="F99" s="119"/>
      <c r="G99" s="119"/>
      <c r="H99" s="119"/>
      <c r="I99" s="120"/>
      <c r="J99" s="119" t="s">
        <v>92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'ČST1_b - S1.80.200.100.4....'!J30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'ČST1_b - S1.80.200.100.4....'!P120</f>
        <v>0</v>
      </c>
      <c r="AV99" s="125">
        <f>'ČST1_b - S1.80.200.100.4....'!J33</f>
        <v>0</v>
      </c>
      <c r="AW99" s="125">
        <f>'ČST1_b - S1.80.200.100.4....'!J34</f>
        <v>0</v>
      </c>
      <c r="AX99" s="125">
        <f>'ČST1_b - S1.80.200.100.4....'!J35</f>
        <v>0</v>
      </c>
      <c r="AY99" s="125">
        <f>'ČST1_b - S1.80.200.100.4....'!J36</f>
        <v>0</v>
      </c>
      <c r="AZ99" s="125">
        <f>'ČST1_b - S1.80.200.100.4....'!F33</f>
        <v>0</v>
      </c>
      <c r="BA99" s="125">
        <f>'ČST1_b - S1.80.200.100.4....'!F34</f>
        <v>0</v>
      </c>
      <c r="BB99" s="125">
        <f>'ČST1_b - S1.80.200.100.4....'!F35</f>
        <v>0</v>
      </c>
      <c r="BC99" s="125">
        <f>'ČST1_b - S1.80.200.100.4....'!F36</f>
        <v>0</v>
      </c>
      <c r="BD99" s="127">
        <f>'ČST1_b - S1.80.200.100.4....'!F37</f>
        <v>0</v>
      </c>
      <c r="BE99" s="7"/>
      <c r="BT99" s="128" t="s">
        <v>81</v>
      </c>
      <c r="BV99" s="128" t="s">
        <v>75</v>
      </c>
      <c r="BW99" s="128" t="s">
        <v>93</v>
      </c>
      <c r="BX99" s="128" t="s">
        <v>5</v>
      </c>
      <c r="CL99" s="128" t="s">
        <v>1</v>
      </c>
      <c r="CM99" s="128" t="s">
        <v>83</v>
      </c>
    </row>
    <row r="100" s="7" customFormat="1" ht="24.75" customHeight="1">
      <c r="A100" s="116" t="s">
        <v>77</v>
      </c>
      <c r="B100" s="117"/>
      <c r="C100" s="118"/>
      <c r="D100" s="119" t="s">
        <v>94</v>
      </c>
      <c r="E100" s="119"/>
      <c r="F100" s="119"/>
      <c r="G100" s="119"/>
      <c r="H100" s="119"/>
      <c r="I100" s="120"/>
      <c r="J100" s="119" t="s">
        <v>92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'ČST1_b1 - S1.80.200.100.4...'!J30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4">
        <v>0</v>
      </c>
      <c r="AT100" s="125">
        <f>ROUND(SUM(AV100:AW100),2)</f>
        <v>0</v>
      </c>
      <c r="AU100" s="126">
        <f>'ČST1_b1 - S1.80.200.100.4...'!P120</f>
        <v>0</v>
      </c>
      <c r="AV100" s="125">
        <f>'ČST1_b1 - S1.80.200.100.4...'!J33</f>
        <v>0</v>
      </c>
      <c r="AW100" s="125">
        <f>'ČST1_b1 - S1.80.200.100.4...'!J34</f>
        <v>0</v>
      </c>
      <c r="AX100" s="125">
        <f>'ČST1_b1 - S1.80.200.100.4...'!J35</f>
        <v>0</v>
      </c>
      <c r="AY100" s="125">
        <f>'ČST1_b1 - S1.80.200.100.4...'!J36</f>
        <v>0</v>
      </c>
      <c r="AZ100" s="125">
        <f>'ČST1_b1 - S1.80.200.100.4...'!F33</f>
        <v>0</v>
      </c>
      <c r="BA100" s="125">
        <f>'ČST1_b1 - S1.80.200.100.4...'!F34</f>
        <v>0</v>
      </c>
      <c r="BB100" s="125">
        <f>'ČST1_b1 - S1.80.200.100.4...'!F35</f>
        <v>0</v>
      </c>
      <c r="BC100" s="125">
        <f>'ČST1_b1 - S1.80.200.100.4...'!F36</f>
        <v>0</v>
      </c>
      <c r="BD100" s="127">
        <f>'ČST1_b1 - S1.80.200.100.4...'!F37</f>
        <v>0</v>
      </c>
      <c r="BE100" s="7"/>
      <c r="BT100" s="128" t="s">
        <v>81</v>
      </c>
      <c r="BV100" s="128" t="s">
        <v>75</v>
      </c>
      <c r="BW100" s="128" t="s">
        <v>95</v>
      </c>
      <c r="BX100" s="128" t="s">
        <v>5</v>
      </c>
      <c r="CL100" s="128" t="s">
        <v>1</v>
      </c>
      <c r="CM100" s="128" t="s">
        <v>83</v>
      </c>
    </row>
    <row r="101" s="7" customFormat="1" ht="16.5" customHeight="1">
      <c r="A101" s="116" t="s">
        <v>77</v>
      </c>
      <c r="B101" s="117"/>
      <c r="C101" s="118"/>
      <c r="D101" s="119" t="s">
        <v>96</v>
      </c>
      <c r="E101" s="119"/>
      <c r="F101" s="119"/>
      <c r="G101" s="119"/>
      <c r="H101" s="119"/>
      <c r="I101" s="120"/>
      <c r="J101" s="119" t="s">
        <v>97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'ČST2_a - S2.100.250.135.4...'!J30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80</v>
      </c>
      <c r="AR101" s="123"/>
      <c r="AS101" s="124">
        <v>0</v>
      </c>
      <c r="AT101" s="125">
        <f>ROUND(SUM(AV101:AW101),2)</f>
        <v>0</v>
      </c>
      <c r="AU101" s="126">
        <f>'ČST2_a - S2.100.250.135.4...'!P120</f>
        <v>0</v>
      </c>
      <c r="AV101" s="125">
        <f>'ČST2_a - S2.100.250.135.4...'!J33</f>
        <v>0</v>
      </c>
      <c r="AW101" s="125">
        <f>'ČST2_a - S2.100.250.135.4...'!J34</f>
        <v>0</v>
      </c>
      <c r="AX101" s="125">
        <f>'ČST2_a - S2.100.250.135.4...'!J35</f>
        <v>0</v>
      </c>
      <c r="AY101" s="125">
        <f>'ČST2_a - S2.100.250.135.4...'!J36</f>
        <v>0</v>
      </c>
      <c r="AZ101" s="125">
        <f>'ČST2_a - S2.100.250.135.4...'!F33</f>
        <v>0</v>
      </c>
      <c r="BA101" s="125">
        <f>'ČST2_a - S2.100.250.135.4...'!F34</f>
        <v>0</v>
      </c>
      <c r="BB101" s="125">
        <f>'ČST2_a - S2.100.250.135.4...'!F35</f>
        <v>0</v>
      </c>
      <c r="BC101" s="125">
        <f>'ČST2_a - S2.100.250.135.4...'!F36</f>
        <v>0</v>
      </c>
      <c r="BD101" s="127">
        <f>'ČST2_a - S2.100.250.135.4...'!F37</f>
        <v>0</v>
      </c>
      <c r="BE101" s="7"/>
      <c r="BT101" s="128" t="s">
        <v>81</v>
      </c>
      <c r="BV101" s="128" t="s">
        <v>75</v>
      </c>
      <c r="BW101" s="128" t="s">
        <v>98</v>
      </c>
      <c r="BX101" s="128" t="s">
        <v>5</v>
      </c>
      <c r="CL101" s="128" t="s">
        <v>1</v>
      </c>
      <c r="CM101" s="128" t="s">
        <v>83</v>
      </c>
    </row>
    <row r="102" s="7" customFormat="1" ht="24.75" customHeight="1">
      <c r="A102" s="116" t="s">
        <v>77</v>
      </c>
      <c r="B102" s="117"/>
      <c r="C102" s="118"/>
      <c r="D102" s="119" t="s">
        <v>99</v>
      </c>
      <c r="E102" s="119"/>
      <c r="F102" s="119"/>
      <c r="G102" s="119"/>
      <c r="H102" s="119"/>
      <c r="I102" s="120"/>
      <c r="J102" s="119" t="s">
        <v>97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'ČST2_a1 - S2.100.250.135....'!J30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80</v>
      </c>
      <c r="AR102" s="123"/>
      <c r="AS102" s="124">
        <v>0</v>
      </c>
      <c r="AT102" s="125">
        <f>ROUND(SUM(AV102:AW102),2)</f>
        <v>0</v>
      </c>
      <c r="AU102" s="126">
        <f>'ČST2_a1 - S2.100.250.135....'!P120</f>
        <v>0</v>
      </c>
      <c r="AV102" s="125">
        <f>'ČST2_a1 - S2.100.250.135....'!J33</f>
        <v>0</v>
      </c>
      <c r="AW102" s="125">
        <f>'ČST2_a1 - S2.100.250.135....'!J34</f>
        <v>0</v>
      </c>
      <c r="AX102" s="125">
        <f>'ČST2_a1 - S2.100.250.135....'!J35</f>
        <v>0</v>
      </c>
      <c r="AY102" s="125">
        <f>'ČST2_a1 - S2.100.250.135....'!J36</f>
        <v>0</v>
      </c>
      <c r="AZ102" s="125">
        <f>'ČST2_a1 - S2.100.250.135....'!F33</f>
        <v>0</v>
      </c>
      <c r="BA102" s="125">
        <f>'ČST2_a1 - S2.100.250.135....'!F34</f>
        <v>0</v>
      </c>
      <c r="BB102" s="125">
        <f>'ČST2_a1 - S2.100.250.135....'!F35</f>
        <v>0</v>
      </c>
      <c r="BC102" s="125">
        <f>'ČST2_a1 - S2.100.250.135....'!F36</f>
        <v>0</v>
      </c>
      <c r="BD102" s="127">
        <f>'ČST2_a1 - S2.100.250.135....'!F37</f>
        <v>0</v>
      </c>
      <c r="BE102" s="7"/>
      <c r="BT102" s="128" t="s">
        <v>81</v>
      </c>
      <c r="BV102" s="128" t="s">
        <v>75</v>
      </c>
      <c r="BW102" s="128" t="s">
        <v>100</v>
      </c>
      <c r="BX102" s="128" t="s">
        <v>5</v>
      </c>
      <c r="CL102" s="128" t="s">
        <v>1</v>
      </c>
      <c r="CM102" s="128" t="s">
        <v>83</v>
      </c>
    </row>
    <row r="103" s="7" customFormat="1" ht="16.5" customHeight="1">
      <c r="A103" s="116" t="s">
        <v>77</v>
      </c>
      <c r="B103" s="117"/>
      <c r="C103" s="118"/>
      <c r="D103" s="119" t="s">
        <v>101</v>
      </c>
      <c r="E103" s="119"/>
      <c r="F103" s="119"/>
      <c r="G103" s="119"/>
      <c r="H103" s="119"/>
      <c r="I103" s="120"/>
      <c r="J103" s="119" t="s">
        <v>102</v>
      </c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21">
        <f>'ČST2_b - S1.80.200.125.4....'!J30</f>
        <v>0</v>
      </c>
      <c r="AH103" s="120"/>
      <c r="AI103" s="120"/>
      <c r="AJ103" s="120"/>
      <c r="AK103" s="120"/>
      <c r="AL103" s="120"/>
      <c r="AM103" s="120"/>
      <c r="AN103" s="121">
        <f>SUM(AG103,AT103)</f>
        <v>0</v>
      </c>
      <c r="AO103" s="120"/>
      <c r="AP103" s="120"/>
      <c r="AQ103" s="122" t="s">
        <v>80</v>
      </c>
      <c r="AR103" s="123"/>
      <c r="AS103" s="124">
        <v>0</v>
      </c>
      <c r="AT103" s="125">
        <f>ROUND(SUM(AV103:AW103),2)</f>
        <v>0</v>
      </c>
      <c r="AU103" s="126">
        <f>'ČST2_b - S1.80.200.125.4....'!P120</f>
        <v>0</v>
      </c>
      <c r="AV103" s="125">
        <f>'ČST2_b - S1.80.200.125.4....'!J33</f>
        <v>0</v>
      </c>
      <c r="AW103" s="125">
        <f>'ČST2_b - S1.80.200.125.4....'!J34</f>
        <v>0</v>
      </c>
      <c r="AX103" s="125">
        <f>'ČST2_b - S1.80.200.125.4....'!J35</f>
        <v>0</v>
      </c>
      <c r="AY103" s="125">
        <f>'ČST2_b - S1.80.200.125.4....'!J36</f>
        <v>0</v>
      </c>
      <c r="AZ103" s="125">
        <f>'ČST2_b - S1.80.200.125.4....'!F33</f>
        <v>0</v>
      </c>
      <c r="BA103" s="125">
        <f>'ČST2_b - S1.80.200.125.4....'!F34</f>
        <v>0</v>
      </c>
      <c r="BB103" s="125">
        <f>'ČST2_b - S1.80.200.125.4....'!F35</f>
        <v>0</v>
      </c>
      <c r="BC103" s="125">
        <f>'ČST2_b - S1.80.200.125.4....'!F36</f>
        <v>0</v>
      </c>
      <c r="BD103" s="127">
        <f>'ČST2_b - S1.80.200.125.4....'!F37</f>
        <v>0</v>
      </c>
      <c r="BE103" s="7"/>
      <c r="BT103" s="128" t="s">
        <v>81</v>
      </c>
      <c r="BV103" s="128" t="s">
        <v>75</v>
      </c>
      <c r="BW103" s="128" t="s">
        <v>103</v>
      </c>
      <c r="BX103" s="128" t="s">
        <v>5</v>
      </c>
      <c r="CL103" s="128" t="s">
        <v>1</v>
      </c>
      <c r="CM103" s="128" t="s">
        <v>83</v>
      </c>
    </row>
    <row r="104" s="7" customFormat="1" ht="24.75" customHeight="1">
      <c r="A104" s="116" t="s">
        <v>77</v>
      </c>
      <c r="B104" s="117"/>
      <c r="C104" s="118"/>
      <c r="D104" s="119" t="s">
        <v>104</v>
      </c>
      <c r="E104" s="119"/>
      <c r="F104" s="119"/>
      <c r="G104" s="119"/>
      <c r="H104" s="119"/>
      <c r="I104" s="120"/>
      <c r="J104" s="119" t="s">
        <v>102</v>
      </c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21">
        <f>'ČST2_b1 - S1.80.200.125.4...'!J30</f>
        <v>0</v>
      </c>
      <c r="AH104" s="120"/>
      <c r="AI104" s="120"/>
      <c r="AJ104" s="120"/>
      <c r="AK104" s="120"/>
      <c r="AL104" s="120"/>
      <c r="AM104" s="120"/>
      <c r="AN104" s="121">
        <f>SUM(AG104,AT104)</f>
        <v>0</v>
      </c>
      <c r="AO104" s="120"/>
      <c r="AP104" s="120"/>
      <c r="AQ104" s="122" t="s">
        <v>80</v>
      </c>
      <c r="AR104" s="123"/>
      <c r="AS104" s="124">
        <v>0</v>
      </c>
      <c r="AT104" s="125">
        <f>ROUND(SUM(AV104:AW104),2)</f>
        <v>0</v>
      </c>
      <c r="AU104" s="126">
        <f>'ČST2_b1 - S1.80.200.125.4...'!P120</f>
        <v>0</v>
      </c>
      <c r="AV104" s="125">
        <f>'ČST2_b1 - S1.80.200.125.4...'!J33</f>
        <v>0</v>
      </c>
      <c r="AW104" s="125">
        <f>'ČST2_b1 - S1.80.200.125.4...'!J34</f>
        <v>0</v>
      </c>
      <c r="AX104" s="125">
        <f>'ČST2_b1 - S1.80.200.125.4...'!J35</f>
        <v>0</v>
      </c>
      <c r="AY104" s="125">
        <f>'ČST2_b1 - S1.80.200.125.4...'!J36</f>
        <v>0</v>
      </c>
      <c r="AZ104" s="125">
        <f>'ČST2_b1 - S1.80.200.125.4...'!F33</f>
        <v>0</v>
      </c>
      <c r="BA104" s="125">
        <f>'ČST2_b1 - S1.80.200.125.4...'!F34</f>
        <v>0</v>
      </c>
      <c r="BB104" s="125">
        <f>'ČST2_b1 - S1.80.200.125.4...'!F35</f>
        <v>0</v>
      </c>
      <c r="BC104" s="125">
        <f>'ČST2_b1 - S1.80.200.125.4...'!F36</f>
        <v>0</v>
      </c>
      <c r="BD104" s="127">
        <f>'ČST2_b1 - S1.80.200.125.4...'!F37</f>
        <v>0</v>
      </c>
      <c r="BE104" s="7"/>
      <c r="BT104" s="128" t="s">
        <v>81</v>
      </c>
      <c r="BV104" s="128" t="s">
        <v>75</v>
      </c>
      <c r="BW104" s="128" t="s">
        <v>105</v>
      </c>
      <c r="BX104" s="128" t="s">
        <v>5</v>
      </c>
      <c r="CL104" s="128" t="s">
        <v>1</v>
      </c>
      <c r="CM104" s="128" t="s">
        <v>83</v>
      </c>
    </row>
    <row r="105" s="7" customFormat="1" ht="24.75" customHeight="1">
      <c r="A105" s="116" t="s">
        <v>77</v>
      </c>
      <c r="B105" s="117"/>
      <c r="C105" s="118"/>
      <c r="D105" s="119" t="s">
        <v>106</v>
      </c>
      <c r="E105" s="119"/>
      <c r="F105" s="119"/>
      <c r="G105" s="119"/>
      <c r="H105" s="119"/>
      <c r="I105" s="120"/>
      <c r="J105" s="119" t="s">
        <v>107</v>
      </c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21">
        <f>'ČST3_a - SL1.110.200.100....'!J30</f>
        <v>0</v>
      </c>
      <c r="AH105" s="120"/>
      <c r="AI105" s="120"/>
      <c r="AJ105" s="120"/>
      <c r="AK105" s="120"/>
      <c r="AL105" s="120"/>
      <c r="AM105" s="120"/>
      <c r="AN105" s="121">
        <f>SUM(AG105,AT105)</f>
        <v>0</v>
      </c>
      <c r="AO105" s="120"/>
      <c r="AP105" s="120"/>
      <c r="AQ105" s="122" t="s">
        <v>80</v>
      </c>
      <c r="AR105" s="123"/>
      <c r="AS105" s="124">
        <v>0</v>
      </c>
      <c r="AT105" s="125">
        <f>ROUND(SUM(AV105:AW105),2)</f>
        <v>0</v>
      </c>
      <c r="AU105" s="126">
        <f>'ČST3_a - SL1.110.200.100....'!P120</f>
        <v>0</v>
      </c>
      <c r="AV105" s="125">
        <f>'ČST3_a - SL1.110.200.100....'!J33</f>
        <v>0</v>
      </c>
      <c r="AW105" s="125">
        <f>'ČST3_a - SL1.110.200.100....'!J34</f>
        <v>0</v>
      </c>
      <c r="AX105" s="125">
        <f>'ČST3_a - SL1.110.200.100....'!J35</f>
        <v>0</v>
      </c>
      <c r="AY105" s="125">
        <f>'ČST3_a - SL1.110.200.100....'!J36</f>
        <v>0</v>
      </c>
      <c r="AZ105" s="125">
        <f>'ČST3_a - SL1.110.200.100....'!F33</f>
        <v>0</v>
      </c>
      <c r="BA105" s="125">
        <f>'ČST3_a - SL1.110.200.100....'!F34</f>
        <v>0</v>
      </c>
      <c r="BB105" s="125">
        <f>'ČST3_a - SL1.110.200.100....'!F35</f>
        <v>0</v>
      </c>
      <c r="BC105" s="125">
        <f>'ČST3_a - SL1.110.200.100....'!F36</f>
        <v>0</v>
      </c>
      <c r="BD105" s="127">
        <f>'ČST3_a - SL1.110.200.100....'!F37</f>
        <v>0</v>
      </c>
      <c r="BE105" s="7"/>
      <c r="BT105" s="128" t="s">
        <v>81</v>
      </c>
      <c r="BV105" s="128" t="s">
        <v>75</v>
      </c>
      <c r="BW105" s="128" t="s">
        <v>108</v>
      </c>
      <c r="BX105" s="128" t="s">
        <v>5</v>
      </c>
      <c r="CL105" s="128" t="s">
        <v>1</v>
      </c>
      <c r="CM105" s="128" t="s">
        <v>83</v>
      </c>
    </row>
    <row r="106" s="7" customFormat="1" ht="24.75" customHeight="1">
      <c r="A106" s="116" t="s">
        <v>77</v>
      </c>
      <c r="B106" s="117"/>
      <c r="C106" s="118"/>
      <c r="D106" s="119" t="s">
        <v>109</v>
      </c>
      <c r="E106" s="119"/>
      <c r="F106" s="119"/>
      <c r="G106" s="119"/>
      <c r="H106" s="119"/>
      <c r="I106" s="120"/>
      <c r="J106" s="119" t="s">
        <v>110</v>
      </c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21">
        <f>'ČST3_a1 - SL1.110.200.100...'!J30</f>
        <v>0</v>
      </c>
      <c r="AH106" s="120"/>
      <c r="AI106" s="120"/>
      <c r="AJ106" s="120"/>
      <c r="AK106" s="120"/>
      <c r="AL106" s="120"/>
      <c r="AM106" s="120"/>
      <c r="AN106" s="121">
        <f>SUM(AG106,AT106)</f>
        <v>0</v>
      </c>
      <c r="AO106" s="120"/>
      <c r="AP106" s="120"/>
      <c r="AQ106" s="122" t="s">
        <v>80</v>
      </c>
      <c r="AR106" s="123"/>
      <c r="AS106" s="124">
        <v>0</v>
      </c>
      <c r="AT106" s="125">
        <f>ROUND(SUM(AV106:AW106),2)</f>
        <v>0</v>
      </c>
      <c r="AU106" s="126">
        <f>'ČST3_a1 - SL1.110.200.100...'!P120</f>
        <v>0</v>
      </c>
      <c r="AV106" s="125">
        <f>'ČST3_a1 - SL1.110.200.100...'!J33</f>
        <v>0</v>
      </c>
      <c r="AW106" s="125">
        <f>'ČST3_a1 - SL1.110.200.100...'!J34</f>
        <v>0</v>
      </c>
      <c r="AX106" s="125">
        <f>'ČST3_a1 - SL1.110.200.100...'!J35</f>
        <v>0</v>
      </c>
      <c r="AY106" s="125">
        <f>'ČST3_a1 - SL1.110.200.100...'!J36</f>
        <v>0</v>
      </c>
      <c r="AZ106" s="125">
        <f>'ČST3_a1 - SL1.110.200.100...'!F33</f>
        <v>0</v>
      </c>
      <c r="BA106" s="125">
        <f>'ČST3_a1 - SL1.110.200.100...'!F34</f>
        <v>0</v>
      </c>
      <c r="BB106" s="125">
        <f>'ČST3_a1 - SL1.110.200.100...'!F35</f>
        <v>0</v>
      </c>
      <c r="BC106" s="125">
        <f>'ČST3_a1 - SL1.110.200.100...'!F36</f>
        <v>0</v>
      </c>
      <c r="BD106" s="127">
        <f>'ČST3_a1 - SL1.110.200.100...'!F37</f>
        <v>0</v>
      </c>
      <c r="BE106" s="7"/>
      <c r="BT106" s="128" t="s">
        <v>81</v>
      </c>
      <c r="BV106" s="128" t="s">
        <v>75</v>
      </c>
      <c r="BW106" s="128" t="s">
        <v>111</v>
      </c>
      <c r="BX106" s="128" t="s">
        <v>5</v>
      </c>
      <c r="CL106" s="128" t="s">
        <v>1</v>
      </c>
      <c r="CM106" s="128" t="s">
        <v>83</v>
      </c>
    </row>
    <row r="107" s="7" customFormat="1" ht="16.5" customHeight="1">
      <c r="A107" s="116" t="s">
        <v>77</v>
      </c>
      <c r="B107" s="117"/>
      <c r="C107" s="118"/>
      <c r="D107" s="119" t="s">
        <v>112</v>
      </c>
      <c r="E107" s="119"/>
      <c r="F107" s="119"/>
      <c r="G107" s="119"/>
      <c r="H107" s="119"/>
      <c r="I107" s="120"/>
      <c r="J107" s="119" t="s">
        <v>113</v>
      </c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21">
        <f>'ČST3_b - SE1.100.150.55.A...'!J30</f>
        <v>0</v>
      </c>
      <c r="AH107" s="120"/>
      <c r="AI107" s="120"/>
      <c r="AJ107" s="120"/>
      <c r="AK107" s="120"/>
      <c r="AL107" s="120"/>
      <c r="AM107" s="120"/>
      <c r="AN107" s="121">
        <f>SUM(AG107,AT107)</f>
        <v>0</v>
      </c>
      <c r="AO107" s="120"/>
      <c r="AP107" s="120"/>
      <c r="AQ107" s="122" t="s">
        <v>80</v>
      </c>
      <c r="AR107" s="123"/>
      <c r="AS107" s="124">
        <v>0</v>
      </c>
      <c r="AT107" s="125">
        <f>ROUND(SUM(AV107:AW107),2)</f>
        <v>0</v>
      </c>
      <c r="AU107" s="126">
        <f>'ČST3_b - SE1.100.150.55.A...'!P120</f>
        <v>0</v>
      </c>
      <c r="AV107" s="125">
        <f>'ČST3_b - SE1.100.150.55.A...'!J33</f>
        <v>0</v>
      </c>
      <c r="AW107" s="125">
        <f>'ČST3_b - SE1.100.150.55.A...'!J34</f>
        <v>0</v>
      </c>
      <c r="AX107" s="125">
        <f>'ČST3_b - SE1.100.150.55.A...'!J35</f>
        <v>0</v>
      </c>
      <c r="AY107" s="125">
        <f>'ČST3_b - SE1.100.150.55.A...'!J36</f>
        <v>0</v>
      </c>
      <c r="AZ107" s="125">
        <f>'ČST3_b - SE1.100.150.55.A...'!F33</f>
        <v>0</v>
      </c>
      <c r="BA107" s="125">
        <f>'ČST3_b - SE1.100.150.55.A...'!F34</f>
        <v>0</v>
      </c>
      <c r="BB107" s="125">
        <f>'ČST3_b - SE1.100.150.55.A...'!F35</f>
        <v>0</v>
      </c>
      <c r="BC107" s="125">
        <f>'ČST3_b - SE1.100.150.55.A...'!F36</f>
        <v>0</v>
      </c>
      <c r="BD107" s="127">
        <f>'ČST3_b - SE1.100.150.55.A...'!F37</f>
        <v>0</v>
      </c>
      <c r="BE107" s="7"/>
      <c r="BT107" s="128" t="s">
        <v>81</v>
      </c>
      <c r="BV107" s="128" t="s">
        <v>75</v>
      </c>
      <c r="BW107" s="128" t="s">
        <v>114</v>
      </c>
      <c r="BX107" s="128" t="s">
        <v>5</v>
      </c>
      <c r="CL107" s="128" t="s">
        <v>1</v>
      </c>
      <c r="CM107" s="128" t="s">
        <v>83</v>
      </c>
    </row>
    <row r="108" s="7" customFormat="1" ht="24.75" customHeight="1">
      <c r="A108" s="116" t="s">
        <v>77</v>
      </c>
      <c r="B108" s="117"/>
      <c r="C108" s="118"/>
      <c r="D108" s="119" t="s">
        <v>115</v>
      </c>
      <c r="E108" s="119"/>
      <c r="F108" s="119"/>
      <c r="G108" s="119"/>
      <c r="H108" s="119"/>
      <c r="I108" s="120"/>
      <c r="J108" s="119" t="s">
        <v>113</v>
      </c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21">
        <f>'ČST3_b1 - SE1.100.150.55....'!J30</f>
        <v>0</v>
      </c>
      <c r="AH108" s="120"/>
      <c r="AI108" s="120"/>
      <c r="AJ108" s="120"/>
      <c r="AK108" s="120"/>
      <c r="AL108" s="120"/>
      <c r="AM108" s="120"/>
      <c r="AN108" s="121">
        <f>SUM(AG108,AT108)</f>
        <v>0</v>
      </c>
      <c r="AO108" s="120"/>
      <c r="AP108" s="120"/>
      <c r="AQ108" s="122" t="s">
        <v>80</v>
      </c>
      <c r="AR108" s="123"/>
      <c r="AS108" s="124">
        <v>0</v>
      </c>
      <c r="AT108" s="125">
        <f>ROUND(SUM(AV108:AW108),2)</f>
        <v>0</v>
      </c>
      <c r="AU108" s="126">
        <f>'ČST3_b1 - SE1.100.150.55....'!P120</f>
        <v>0</v>
      </c>
      <c r="AV108" s="125">
        <f>'ČST3_b1 - SE1.100.150.55....'!J33</f>
        <v>0</v>
      </c>
      <c r="AW108" s="125">
        <f>'ČST3_b1 - SE1.100.150.55....'!J34</f>
        <v>0</v>
      </c>
      <c r="AX108" s="125">
        <f>'ČST3_b1 - SE1.100.150.55....'!J35</f>
        <v>0</v>
      </c>
      <c r="AY108" s="125">
        <f>'ČST3_b1 - SE1.100.150.55....'!J36</f>
        <v>0</v>
      </c>
      <c r="AZ108" s="125">
        <f>'ČST3_b1 - SE1.100.150.55....'!F33</f>
        <v>0</v>
      </c>
      <c r="BA108" s="125">
        <f>'ČST3_b1 - SE1.100.150.55....'!F34</f>
        <v>0</v>
      </c>
      <c r="BB108" s="125">
        <f>'ČST3_b1 - SE1.100.150.55....'!F35</f>
        <v>0</v>
      </c>
      <c r="BC108" s="125">
        <f>'ČST3_b1 - SE1.100.150.55....'!F36</f>
        <v>0</v>
      </c>
      <c r="BD108" s="127">
        <f>'ČST3_b1 - SE1.100.150.55....'!F37</f>
        <v>0</v>
      </c>
      <c r="BE108" s="7"/>
      <c r="BT108" s="128" t="s">
        <v>81</v>
      </c>
      <c r="BV108" s="128" t="s">
        <v>75</v>
      </c>
      <c r="BW108" s="128" t="s">
        <v>116</v>
      </c>
      <c r="BX108" s="128" t="s">
        <v>5</v>
      </c>
      <c r="CL108" s="128" t="s">
        <v>1</v>
      </c>
      <c r="CM108" s="128" t="s">
        <v>83</v>
      </c>
    </row>
    <row r="109" s="7" customFormat="1" ht="16.5" customHeight="1">
      <c r="A109" s="116" t="s">
        <v>77</v>
      </c>
      <c r="B109" s="117"/>
      <c r="C109" s="118"/>
      <c r="D109" s="119" t="s">
        <v>117</v>
      </c>
      <c r="E109" s="119"/>
      <c r="F109" s="119"/>
      <c r="G109" s="119"/>
      <c r="H109" s="119"/>
      <c r="I109" s="120"/>
      <c r="J109" s="119" t="s">
        <v>118</v>
      </c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21">
        <f>'ČST4_a - S2.145.300.280.8...'!J30</f>
        <v>0</v>
      </c>
      <c r="AH109" s="120"/>
      <c r="AI109" s="120"/>
      <c r="AJ109" s="120"/>
      <c r="AK109" s="120"/>
      <c r="AL109" s="120"/>
      <c r="AM109" s="120"/>
      <c r="AN109" s="121">
        <f>SUM(AG109,AT109)</f>
        <v>0</v>
      </c>
      <c r="AO109" s="120"/>
      <c r="AP109" s="120"/>
      <c r="AQ109" s="122" t="s">
        <v>80</v>
      </c>
      <c r="AR109" s="123"/>
      <c r="AS109" s="124">
        <v>0</v>
      </c>
      <c r="AT109" s="125">
        <f>ROUND(SUM(AV109:AW109),2)</f>
        <v>0</v>
      </c>
      <c r="AU109" s="126">
        <f>'ČST4_a - S2.145.300.280.8...'!P120</f>
        <v>0</v>
      </c>
      <c r="AV109" s="125">
        <f>'ČST4_a - S2.145.300.280.8...'!J33</f>
        <v>0</v>
      </c>
      <c r="AW109" s="125">
        <f>'ČST4_a - S2.145.300.280.8...'!J34</f>
        <v>0</v>
      </c>
      <c r="AX109" s="125">
        <f>'ČST4_a - S2.145.300.280.8...'!J35</f>
        <v>0</v>
      </c>
      <c r="AY109" s="125">
        <f>'ČST4_a - S2.145.300.280.8...'!J36</f>
        <v>0</v>
      </c>
      <c r="AZ109" s="125">
        <f>'ČST4_a - S2.145.300.280.8...'!F33</f>
        <v>0</v>
      </c>
      <c r="BA109" s="125">
        <f>'ČST4_a - S2.145.300.280.8...'!F34</f>
        <v>0</v>
      </c>
      <c r="BB109" s="125">
        <f>'ČST4_a - S2.145.300.280.8...'!F35</f>
        <v>0</v>
      </c>
      <c r="BC109" s="125">
        <f>'ČST4_a - S2.145.300.280.8...'!F36</f>
        <v>0</v>
      </c>
      <c r="BD109" s="127">
        <f>'ČST4_a - S2.145.300.280.8...'!F37</f>
        <v>0</v>
      </c>
      <c r="BE109" s="7"/>
      <c r="BT109" s="128" t="s">
        <v>81</v>
      </c>
      <c r="BV109" s="128" t="s">
        <v>75</v>
      </c>
      <c r="BW109" s="128" t="s">
        <v>119</v>
      </c>
      <c r="BX109" s="128" t="s">
        <v>5</v>
      </c>
      <c r="CL109" s="128" t="s">
        <v>1</v>
      </c>
      <c r="CM109" s="128" t="s">
        <v>83</v>
      </c>
    </row>
    <row r="110" s="7" customFormat="1" ht="24.75" customHeight="1">
      <c r="A110" s="116" t="s">
        <v>77</v>
      </c>
      <c r="B110" s="117"/>
      <c r="C110" s="118"/>
      <c r="D110" s="119" t="s">
        <v>120</v>
      </c>
      <c r="E110" s="119"/>
      <c r="F110" s="119"/>
      <c r="G110" s="119"/>
      <c r="H110" s="119"/>
      <c r="I110" s="120"/>
      <c r="J110" s="119" t="s">
        <v>121</v>
      </c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21">
        <f>'ČST4_a1 - S2.145.300.280....'!J30</f>
        <v>0</v>
      </c>
      <c r="AH110" s="120"/>
      <c r="AI110" s="120"/>
      <c r="AJ110" s="120"/>
      <c r="AK110" s="120"/>
      <c r="AL110" s="120"/>
      <c r="AM110" s="120"/>
      <c r="AN110" s="121">
        <f>SUM(AG110,AT110)</f>
        <v>0</v>
      </c>
      <c r="AO110" s="120"/>
      <c r="AP110" s="120"/>
      <c r="AQ110" s="122" t="s">
        <v>80</v>
      </c>
      <c r="AR110" s="123"/>
      <c r="AS110" s="124">
        <v>0</v>
      </c>
      <c r="AT110" s="125">
        <f>ROUND(SUM(AV110:AW110),2)</f>
        <v>0</v>
      </c>
      <c r="AU110" s="126">
        <f>'ČST4_a1 - S2.145.300.280....'!P120</f>
        <v>0</v>
      </c>
      <c r="AV110" s="125">
        <f>'ČST4_a1 - S2.145.300.280....'!J33</f>
        <v>0</v>
      </c>
      <c r="AW110" s="125">
        <f>'ČST4_a1 - S2.145.300.280....'!J34</f>
        <v>0</v>
      </c>
      <c r="AX110" s="125">
        <f>'ČST4_a1 - S2.145.300.280....'!J35</f>
        <v>0</v>
      </c>
      <c r="AY110" s="125">
        <f>'ČST4_a1 - S2.145.300.280....'!J36</f>
        <v>0</v>
      </c>
      <c r="AZ110" s="125">
        <f>'ČST4_a1 - S2.145.300.280....'!F33</f>
        <v>0</v>
      </c>
      <c r="BA110" s="125">
        <f>'ČST4_a1 - S2.145.300.280....'!F34</f>
        <v>0</v>
      </c>
      <c r="BB110" s="125">
        <f>'ČST4_a1 - S2.145.300.280....'!F35</f>
        <v>0</v>
      </c>
      <c r="BC110" s="125">
        <f>'ČST4_a1 - S2.145.300.280....'!F36</f>
        <v>0</v>
      </c>
      <c r="BD110" s="127">
        <f>'ČST4_a1 - S2.145.300.280....'!F37</f>
        <v>0</v>
      </c>
      <c r="BE110" s="7"/>
      <c r="BT110" s="128" t="s">
        <v>81</v>
      </c>
      <c r="BV110" s="128" t="s">
        <v>75</v>
      </c>
      <c r="BW110" s="128" t="s">
        <v>122</v>
      </c>
      <c r="BX110" s="128" t="s">
        <v>5</v>
      </c>
      <c r="CL110" s="128" t="s">
        <v>1</v>
      </c>
      <c r="CM110" s="128" t="s">
        <v>83</v>
      </c>
    </row>
    <row r="111" s="7" customFormat="1" ht="24.75" customHeight="1">
      <c r="A111" s="116" t="s">
        <v>77</v>
      </c>
      <c r="B111" s="117"/>
      <c r="C111" s="118"/>
      <c r="D111" s="119" t="s">
        <v>123</v>
      </c>
      <c r="E111" s="119"/>
      <c r="F111" s="119"/>
      <c r="G111" s="119"/>
      <c r="H111" s="119"/>
      <c r="I111" s="120"/>
      <c r="J111" s="119" t="s">
        <v>124</v>
      </c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21">
        <f>'ČST4_b - SE1.160.300.160....'!J30</f>
        <v>0</v>
      </c>
      <c r="AH111" s="120"/>
      <c r="AI111" s="120"/>
      <c r="AJ111" s="120"/>
      <c r="AK111" s="120"/>
      <c r="AL111" s="120"/>
      <c r="AM111" s="120"/>
      <c r="AN111" s="121">
        <f>SUM(AG111,AT111)</f>
        <v>0</v>
      </c>
      <c r="AO111" s="120"/>
      <c r="AP111" s="120"/>
      <c r="AQ111" s="122" t="s">
        <v>80</v>
      </c>
      <c r="AR111" s="123"/>
      <c r="AS111" s="124">
        <v>0</v>
      </c>
      <c r="AT111" s="125">
        <f>ROUND(SUM(AV111:AW111),2)</f>
        <v>0</v>
      </c>
      <c r="AU111" s="126">
        <f>'ČST4_b - SE1.160.300.160....'!P120</f>
        <v>0</v>
      </c>
      <c r="AV111" s="125">
        <f>'ČST4_b - SE1.160.300.160....'!J33</f>
        <v>0</v>
      </c>
      <c r="AW111" s="125">
        <f>'ČST4_b - SE1.160.300.160....'!J34</f>
        <v>0</v>
      </c>
      <c r="AX111" s="125">
        <f>'ČST4_b - SE1.160.300.160....'!J35</f>
        <v>0</v>
      </c>
      <c r="AY111" s="125">
        <f>'ČST4_b - SE1.160.300.160....'!J36</f>
        <v>0</v>
      </c>
      <c r="AZ111" s="125">
        <f>'ČST4_b - SE1.160.300.160....'!F33</f>
        <v>0</v>
      </c>
      <c r="BA111" s="125">
        <f>'ČST4_b - SE1.160.300.160....'!F34</f>
        <v>0</v>
      </c>
      <c r="BB111" s="125">
        <f>'ČST4_b - SE1.160.300.160....'!F35</f>
        <v>0</v>
      </c>
      <c r="BC111" s="125">
        <f>'ČST4_b - SE1.160.300.160....'!F36</f>
        <v>0</v>
      </c>
      <c r="BD111" s="127">
        <f>'ČST4_b - SE1.160.300.160....'!F37</f>
        <v>0</v>
      </c>
      <c r="BE111" s="7"/>
      <c r="BT111" s="128" t="s">
        <v>81</v>
      </c>
      <c r="BV111" s="128" t="s">
        <v>75</v>
      </c>
      <c r="BW111" s="128" t="s">
        <v>125</v>
      </c>
      <c r="BX111" s="128" t="s">
        <v>5</v>
      </c>
      <c r="CL111" s="128" t="s">
        <v>1</v>
      </c>
      <c r="CM111" s="128" t="s">
        <v>83</v>
      </c>
    </row>
    <row r="112" s="7" customFormat="1" ht="24.75" customHeight="1">
      <c r="A112" s="116" t="s">
        <v>77</v>
      </c>
      <c r="B112" s="117"/>
      <c r="C112" s="118"/>
      <c r="D112" s="119" t="s">
        <v>126</v>
      </c>
      <c r="E112" s="119"/>
      <c r="F112" s="119"/>
      <c r="G112" s="119"/>
      <c r="H112" s="119"/>
      <c r="I112" s="120"/>
      <c r="J112" s="119" t="s">
        <v>127</v>
      </c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21">
        <f>'ČST4_b1 - SE1.160.300.160...'!J30</f>
        <v>0</v>
      </c>
      <c r="AH112" s="120"/>
      <c r="AI112" s="120"/>
      <c r="AJ112" s="120"/>
      <c r="AK112" s="120"/>
      <c r="AL112" s="120"/>
      <c r="AM112" s="120"/>
      <c r="AN112" s="121">
        <f>SUM(AG112,AT112)</f>
        <v>0</v>
      </c>
      <c r="AO112" s="120"/>
      <c r="AP112" s="120"/>
      <c r="AQ112" s="122" t="s">
        <v>80</v>
      </c>
      <c r="AR112" s="123"/>
      <c r="AS112" s="124">
        <v>0</v>
      </c>
      <c r="AT112" s="125">
        <f>ROUND(SUM(AV112:AW112),2)</f>
        <v>0</v>
      </c>
      <c r="AU112" s="126">
        <f>'ČST4_b1 - SE1.160.300.160...'!P120</f>
        <v>0</v>
      </c>
      <c r="AV112" s="125">
        <f>'ČST4_b1 - SE1.160.300.160...'!J33</f>
        <v>0</v>
      </c>
      <c r="AW112" s="125">
        <f>'ČST4_b1 - SE1.160.300.160...'!J34</f>
        <v>0</v>
      </c>
      <c r="AX112" s="125">
        <f>'ČST4_b1 - SE1.160.300.160...'!J35</f>
        <v>0</v>
      </c>
      <c r="AY112" s="125">
        <f>'ČST4_b1 - SE1.160.300.160...'!J36</f>
        <v>0</v>
      </c>
      <c r="AZ112" s="125">
        <f>'ČST4_b1 - SE1.160.300.160...'!F33</f>
        <v>0</v>
      </c>
      <c r="BA112" s="125">
        <f>'ČST4_b1 - SE1.160.300.160...'!F34</f>
        <v>0</v>
      </c>
      <c r="BB112" s="125">
        <f>'ČST4_b1 - SE1.160.300.160...'!F35</f>
        <v>0</v>
      </c>
      <c r="BC112" s="125">
        <f>'ČST4_b1 - SE1.160.300.160...'!F36</f>
        <v>0</v>
      </c>
      <c r="BD112" s="127">
        <f>'ČST4_b1 - SE1.160.300.160...'!F37</f>
        <v>0</v>
      </c>
      <c r="BE112" s="7"/>
      <c r="BT112" s="128" t="s">
        <v>81</v>
      </c>
      <c r="BV112" s="128" t="s">
        <v>75</v>
      </c>
      <c r="BW112" s="128" t="s">
        <v>128</v>
      </c>
      <c r="BX112" s="128" t="s">
        <v>5</v>
      </c>
      <c r="CL112" s="128" t="s">
        <v>1</v>
      </c>
      <c r="CM112" s="128" t="s">
        <v>83</v>
      </c>
    </row>
    <row r="113" s="7" customFormat="1" ht="16.5" customHeight="1">
      <c r="A113" s="116" t="s">
        <v>77</v>
      </c>
      <c r="B113" s="117"/>
      <c r="C113" s="118"/>
      <c r="D113" s="119" t="s">
        <v>129</v>
      </c>
      <c r="E113" s="119"/>
      <c r="F113" s="119"/>
      <c r="G113" s="119"/>
      <c r="H113" s="119"/>
      <c r="I113" s="120"/>
      <c r="J113" s="119" t="s">
        <v>130</v>
      </c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21">
        <f>'Filiálka - KSB KRTK 100-2...'!J30</f>
        <v>0</v>
      </c>
      <c r="AH113" s="120"/>
      <c r="AI113" s="120"/>
      <c r="AJ113" s="120"/>
      <c r="AK113" s="120"/>
      <c r="AL113" s="120"/>
      <c r="AM113" s="120"/>
      <c r="AN113" s="121">
        <f>SUM(AG113,AT113)</f>
        <v>0</v>
      </c>
      <c r="AO113" s="120"/>
      <c r="AP113" s="120"/>
      <c r="AQ113" s="122" t="s">
        <v>80</v>
      </c>
      <c r="AR113" s="123"/>
      <c r="AS113" s="124">
        <v>0</v>
      </c>
      <c r="AT113" s="125">
        <f>ROUND(SUM(AV113:AW113),2)</f>
        <v>0</v>
      </c>
      <c r="AU113" s="126">
        <f>'Filiálka - KSB KRTK 100-2...'!P120</f>
        <v>0</v>
      </c>
      <c r="AV113" s="125">
        <f>'Filiálka - KSB KRTK 100-2...'!J33</f>
        <v>0</v>
      </c>
      <c r="AW113" s="125">
        <f>'Filiálka - KSB KRTK 100-2...'!J34</f>
        <v>0</v>
      </c>
      <c r="AX113" s="125">
        <f>'Filiálka - KSB KRTK 100-2...'!J35</f>
        <v>0</v>
      </c>
      <c r="AY113" s="125">
        <f>'Filiálka - KSB KRTK 100-2...'!J36</f>
        <v>0</v>
      </c>
      <c r="AZ113" s="125">
        <f>'Filiálka - KSB KRTK 100-2...'!F33</f>
        <v>0</v>
      </c>
      <c r="BA113" s="125">
        <f>'Filiálka - KSB KRTK 100-2...'!F34</f>
        <v>0</v>
      </c>
      <c r="BB113" s="125">
        <f>'Filiálka - KSB KRTK 100-2...'!F35</f>
        <v>0</v>
      </c>
      <c r="BC113" s="125">
        <f>'Filiálka - KSB KRTK 100-2...'!F36</f>
        <v>0</v>
      </c>
      <c r="BD113" s="127">
        <f>'Filiálka - KSB KRTK 100-2...'!F37</f>
        <v>0</v>
      </c>
      <c r="BE113" s="7"/>
      <c r="BT113" s="128" t="s">
        <v>81</v>
      </c>
      <c r="BV113" s="128" t="s">
        <v>75</v>
      </c>
      <c r="BW113" s="128" t="s">
        <v>131</v>
      </c>
      <c r="BX113" s="128" t="s">
        <v>5</v>
      </c>
      <c r="CL113" s="128" t="s">
        <v>1</v>
      </c>
      <c r="CM113" s="128" t="s">
        <v>83</v>
      </c>
    </row>
    <row r="114" s="7" customFormat="1" ht="24.75" customHeight="1">
      <c r="A114" s="116" t="s">
        <v>77</v>
      </c>
      <c r="B114" s="117"/>
      <c r="C114" s="118"/>
      <c r="D114" s="119" t="s">
        <v>132</v>
      </c>
      <c r="E114" s="119"/>
      <c r="F114" s="119"/>
      <c r="G114" s="119"/>
      <c r="H114" s="119"/>
      <c r="I114" s="120"/>
      <c r="J114" s="119" t="s">
        <v>133</v>
      </c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21">
        <f>'Lověšice - AMAREX N F65-1...'!J30</f>
        <v>0</v>
      </c>
      <c r="AH114" s="120"/>
      <c r="AI114" s="120"/>
      <c r="AJ114" s="120"/>
      <c r="AK114" s="120"/>
      <c r="AL114" s="120"/>
      <c r="AM114" s="120"/>
      <c r="AN114" s="121">
        <f>SUM(AG114,AT114)</f>
        <v>0</v>
      </c>
      <c r="AO114" s="120"/>
      <c r="AP114" s="120"/>
      <c r="AQ114" s="122" t="s">
        <v>80</v>
      </c>
      <c r="AR114" s="123"/>
      <c r="AS114" s="124">
        <v>0</v>
      </c>
      <c r="AT114" s="125">
        <f>ROUND(SUM(AV114:AW114),2)</f>
        <v>0</v>
      </c>
      <c r="AU114" s="126">
        <f>'Lověšice - AMAREX N F65-1...'!P120</f>
        <v>0</v>
      </c>
      <c r="AV114" s="125">
        <f>'Lověšice - AMAREX N F65-1...'!J33</f>
        <v>0</v>
      </c>
      <c r="AW114" s="125">
        <f>'Lověšice - AMAREX N F65-1...'!J34</f>
        <v>0</v>
      </c>
      <c r="AX114" s="125">
        <f>'Lověšice - AMAREX N F65-1...'!J35</f>
        <v>0</v>
      </c>
      <c r="AY114" s="125">
        <f>'Lověšice - AMAREX N F65-1...'!J36</f>
        <v>0</v>
      </c>
      <c r="AZ114" s="125">
        <f>'Lověšice - AMAREX N F65-1...'!F33</f>
        <v>0</v>
      </c>
      <c r="BA114" s="125">
        <f>'Lověšice - AMAREX N F65-1...'!F34</f>
        <v>0</v>
      </c>
      <c r="BB114" s="125">
        <f>'Lověšice - AMAREX N F65-1...'!F35</f>
        <v>0</v>
      </c>
      <c r="BC114" s="125">
        <f>'Lověšice - AMAREX N F65-1...'!F36</f>
        <v>0</v>
      </c>
      <c r="BD114" s="127">
        <f>'Lověšice - AMAREX N F65-1...'!F37</f>
        <v>0</v>
      </c>
      <c r="BE114" s="7"/>
      <c r="BT114" s="128" t="s">
        <v>81</v>
      </c>
      <c r="BV114" s="128" t="s">
        <v>75</v>
      </c>
      <c r="BW114" s="128" t="s">
        <v>134</v>
      </c>
      <c r="BX114" s="128" t="s">
        <v>5</v>
      </c>
      <c r="CL114" s="128" t="s">
        <v>1</v>
      </c>
      <c r="CM114" s="128" t="s">
        <v>83</v>
      </c>
    </row>
    <row r="115" s="7" customFormat="1" ht="24.75" customHeight="1">
      <c r="A115" s="116" t="s">
        <v>77</v>
      </c>
      <c r="B115" s="117"/>
      <c r="C115" s="118"/>
      <c r="D115" s="119" t="s">
        <v>135</v>
      </c>
      <c r="E115" s="119"/>
      <c r="F115" s="119"/>
      <c r="G115" s="119"/>
      <c r="H115" s="119"/>
      <c r="I115" s="120"/>
      <c r="J115" s="119" t="s">
        <v>136</v>
      </c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21">
        <f>'Přerov sš 41 - HCP Pump A...'!J30</f>
        <v>0</v>
      </c>
      <c r="AH115" s="120"/>
      <c r="AI115" s="120"/>
      <c r="AJ115" s="120"/>
      <c r="AK115" s="120"/>
      <c r="AL115" s="120"/>
      <c r="AM115" s="120"/>
      <c r="AN115" s="121">
        <f>SUM(AG115,AT115)</f>
        <v>0</v>
      </c>
      <c r="AO115" s="120"/>
      <c r="AP115" s="120"/>
      <c r="AQ115" s="122" t="s">
        <v>80</v>
      </c>
      <c r="AR115" s="123"/>
      <c r="AS115" s="124">
        <v>0</v>
      </c>
      <c r="AT115" s="125">
        <f>ROUND(SUM(AV115:AW115),2)</f>
        <v>0</v>
      </c>
      <c r="AU115" s="126">
        <f>'Přerov sš 41 - HCP Pump A...'!P118</f>
        <v>0</v>
      </c>
      <c r="AV115" s="125">
        <f>'Přerov sš 41 - HCP Pump A...'!J33</f>
        <v>0</v>
      </c>
      <c r="AW115" s="125">
        <f>'Přerov sš 41 - HCP Pump A...'!J34</f>
        <v>0</v>
      </c>
      <c r="AX115" s="125">
        <f>'Přerov sš 41 - HCP Pump A...'!J35</f>
        <v>0</v>
      </c>
      <c r="AY115" s="125">
        <f>'Přerov sš 41 - HCP Pump A...'!J36</f>
        <v>0</v>
      </c>
      <c r="AZ115" s="125">
        <f>'Přerov sš 41 - HCP Pump A...'!F33</f>
        <v>0</v>
      </c>
      <c r="BA115" s="125">
        <f>'Přerov sš 41 - HCP Pump A...'!F34</f>
        <v>0</v>
      </c>
      <c r="BB115" s="125">
        <f>'Přerov sš 41 - HCP Pump A...'!F35</f>
        <v>0</v>
      </c>
      <c r="BC115" s="125">
        <f>'Přerov sš 41 - HCP Pump A...'!F36</f>
        <v>0</v>
      </c>
      <c r="BD115" s="127">
        <f>'Přerov sš 41 - HCP Pump A...'!F37</f>
        <v>0</v>
      </c>
      <c r="BE115" s="7"/>
      <c r="BT115" s="128" t="s">
        <v>81</v>
      </c>
      <c r="BV115" s="128" t="s">
        <v>75</v>
      </c>
      <c r="BW115" s="128" t="s">
        <v>137</v>
      </c>
      <c r="BX115" s="128" t="s">
        <v>5</v>
      </c>
      <c r="CL115" s="128" t="s">
        <v>1</v>
      </c>
      <c r="CM115" s="128" t="s">
        <v>83</v>
      </c>
    </row>
    <row r="116" s="7" customFormat="1" ht="24.75" customHeight="1">
      <c r="A116" s="116" t="s">
        <v>77</v>
      </c>
      <c r="B116" s="117"/>
      <c r="C116" s="118"/>
      <c r="D116" s="119" t="s">
        <v>138</v>
      </c>
      <c r="E116" s="119"/>
      <c r="F116" s="119"/>
      <c r="G116" s="119"/>
      <c r="H116" s="119"/>
      <c r="I116" s="120"/>
      <c r="J116" s="119" t="s">
        <v>136</v>
      </c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21">
        <f>'Přerov sš 42 - HCP Pump A...'!J30</f>
        <v>0</v>
      </c>
      <c r="AH116" s="120"/>
      <c r="AI116" s="120"/>
      <c r="AJ116" s="120"/>
      <c r="AK116" s="120"/>
      <c r="AL116" s="120"/>
      <c r="AM116" s="120"/>
      <c r="AN116" s="121">
        <f>SUM(AG116,AT116)</f>
        <v>0</v>
      </c>
      <c r="AO116" s="120"/>
      <c r="AP116" s="120"/>
      <c r="AQ116" s="122" t="s">
        <v>80</v>
      </c>
      <c r="AR116" s="123"/>
      <c r="AS116" s="124">
        <v>0</v>
      </c>
      <c r="AT116" s="125">
        <f>ROUND(SUM(AV116:AW116),2)</f>
        <v>0</v>
      </c>
      <c r="AU116" s="126">
        <f>'Přerov sš 42 - HCP Pump A...'!P118</f>
        <v>0</v>
      </c>
      <c r="AV116" s="125">
        <f>'Přerov sš 42 - HCP Pump A...'!J33</f>
        <v>0</v>
      </c>
      <c r="AW116" s="125">
        <f>'Přerov sš 42 - HCP Pump A...'!J34</f>
        <v>0</v>
      </c>
      <c r="AX116" s="125">
        <f>'Přerov sš 42 - HCP Pump A...'!J35</f>
        <v>0</v>
      </c>
      <c r="AY116" s="125">
        <f>'Přerov sš 42 - HCP Pump A...'!J36</f>
        <v>0</v>
      </c>
      <c r="AZ116" s="125">
        <f>'Přerov sš 42 - HCP Pump A...'!F33</f>
        <v>0</v>
      </c>
      <c r="BA116" s="125">
        <f>'Přerov sš 42 - HCP Pump A...'!F34</f>
        <v>0</v>
      </c>
      <c r="BB116" s="125">
        <f>'Přerov sš 42 - HCP Pump A...'!F35</f>
        <v>0</v>
      </c>
      <c r="BC116" s="125">
        <f>'Přerov sš 42 - HCP Pump A...'!F36</f>
        <v>0</v>
      </c>
      <c r="BD116" s="127">
        <f>'Přerov sš 42 - HCP Pump A...'!F37</f>
        <v>0</v>
      </c>
      <c r="BE116" s="7"/>
      <c r="BT116" s="128" t="s">
        <v>81</v>
      </c>
      <c r="BV116" s="128" t="s">
        <v>75</v>
      </c>
      <c r="BW116" s="128" t="s">
        <v>139</v>
      </c>
      <c r="BX116" s="128" t="s">
        <v>5</v>
      </c>
      <c r="CL116" s="128" t="s">
        <v>1</v>
      </c>
      <c r="CM116" s="128" t="s">
        <v>83</v>
      </c>
    </row>
    <row r="117" s="7" customFormat="1" ht="24.75" customHeight="1">
      <c r="A117" s="116" t="s">
        <v>77</v>
      </c>
      <c r="B117" s="117"/>
      <c r="C117" s="118"/>
      <c r="D117" s="119" t="s">
        <v>140</v>
      </c>
      <c r="E117" s="119"/>
      <c r="F117" s="119"/>
      <c r="G117" s="119"/>
      <c r="H117" s="119"/>
      <c r="I117" s="120"/>
      <c r="J117" s="119" t="s">
        <v>136</v>
      </c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21">
        <f>'Přerov sš 18 - HCP Pump A...'!J30</f>
        <v>0</v>
      </c>
      <c r="AH117" s="120"/>
      <c r="AI117" s="120"/>
      <c r="AJ117" s="120"/>
      <c r="AK117" s="120"/>
      <c r="AL117" s="120"/>
      <c r="AM117" s="120"/>
      <c r="AN117" s="121">
        <f>SUM(AG117,AT117)</f>
        <v>0</v>
      </c>
      <c r="AO117" s="120"/>
      <c r="AP117" s="120"/>
      <c r="AQ117" s="122" t="s">
        <v>80</v>
      </c>
      <c r="AR117" s="123"/>
      <c r="AS117" s="124">
        <v>0</v>
      </c>
      <c r="AT117" s="125">
        <f>ROUND(SUM(AV117:AW117),2)</f>
        <v>0</v>
      </c>
      <c r="AU117" s="126">
        <f>'Přerov sš 18 - HCP Pump A...'!P118</f>
        <v>0</v>
      </c>
      <c r="AV117" s="125">
        <f>'Přerov sš 18 - HCP Pump A...'!J33</f>
        <v>0</v>
      </c>
      <c r="AW117" s="125">
        <f>'Přerov sš 18 - HCP Pump A...'!J34</f>
        <v>0</v>
      </c>
      <c r="AX117" s="125">
        <f>'Přerov sš 18 - HCP Pump A...'!J35</f>
        <v>0</v>
      </c>
      <c r="AY117" s="125">
        <f>'Přerov sš 18 - HCP Pump A...'!J36</f>
        <v>0</v>
      </c>
      <c r="AZ117" s="125">
        <f>'Přerov sš 18 - HCP Pump A...'!F33</f>
        <v>0</v>
      </c>
      <c r="BA117" s="125">
        <f>'Přerov sš 18 - HCP Pump A...'!F34</f>
        <v>0</v>
      </c>
      <c r="BB117" s="125">
        <f>'Přerov sš 18 - HCP Pump A...'!F35</f>
        <v>0</v>
      </c>
      <c r="BC117" s="125">
        <f>'Přerov sš 18 - HCP Pump A...'!F36</f>
        <v>0</v>
      </c>
      <c r="BD117" s="127">
        <f>'Přerov sš 18 - HCP Pump A...'!F37</f>
        <v>0</v>
      </c>
      <c r="BE117" s="7"/>
      <c r="BT117" s="128" t="s">
        <v>81</v>
      </c>
      <c r="BV117" s="128" t="s">
        <v>75</v>
      </c>
      <c r="BW117" s="128" t="s">
        <v>141</v>
      </c>
      <c r="BX117" s="128" t="s">
        <v>5</v>
      </c>
      <c r="CL117" s="128" t="s">
        <v>1</v>
      </c>
      <c r="CM117" s="128" t="s">
        <v>83</v>
      </c>
    </row>
    <row r="118" s="7" customFormat="1" ht="16.5" customHeight="1">
      <c r="A118" s="7"/>
      <c r="B118" s="117"/>
      <c r="C118" s="118"/>
      <c r="D118" s="119" t="s">
        <v>142</v>
      </c>
      <c r="E118" s="119"/>
      <c r="F118" s="119"/>
      <c r="G118" s="119"/>
      <c r="H118" s="119"/>
      <c r="I118" s="120"/>
      <c r="J118" s="119" t="s">
        <v>143</v>
      </c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29">
        <f>ROUND(SUM(AG119:AG125),2)</f>
        <v>0</v>
      </c>
      <c r="AH118" s="120"/>
      <c r="AI118" s="120"/>
      <c r="AJ118" s="120"/>
      <c r="AK118" s="120"/>
      <c r="AL118" s="120"/>
      <c r="AM118" s="120"/>
      <c r="AN118" s="121">
        <f>SUM(AG118,AT118)</f>
        <v>0</v>
      </c>
      <c r="AO118" s="120"/>
      <c r="AP118" s="120"/>
      <c r="AQ118" s="122" t="s">
        <v>80</v>
      </c>
      <c r="AR118" s="123"/>
      <c r="AS118" s="124">
        <f>ROUND(SUM(AS119:AS125),2)</f>
        <v>0</v>
      </c>
      <c r="AT118" s="125">
        <f>ROUND(SUM(AV118:AW118),2)</f>
        <v>0</v>
      </c>
      <c r="AU118" s="126">
        <f>ROUND(SUM(AU119:AU125),5)</f>
        <v>0</v>
      </c>
      <c r="AV118" s="125">
        <f>ROUND(AZ118*L29,2)</f>
        <v>0</v>
      </c>
      <c r="AW118" s="125">
        <f>ROUND(BA118*L30,2)</f>
        <v>0</v>
      </c>
      <c r="AX118" s="125">
        <f>ROUND(BB118*L29,2)</f>
        <v>0</v>
      </c>
      <c r="AY118" s="125">
        <f>ROUND(BC118*L30,2)</f>
        <v>0</v>
      </c>
      <c r="AZ118" s="125">
        <f>ROUND(SUM(AZ119:AZ125),2)</f>
        <v>0</v>
      </c>
      <c r="BA118" s="125">
        <f>ROUND(SUM(BA119:BA125),2)</f>
        <v>0</v>
      </c>
      <c r="BB118" s="125">
        <f>ROUND(SUM(BB119:BB125),2)</f>
        <v>0</v>
      </c>
      <c r="BC118" s="125">
        <f>ROUND(SUM(BC119:BC125),2)</f>
        <v>0</v>
      </c>
      <c r="BD118" s="127">
        <f>ROUND(SUM(BD119:BD125),2)</f>
        <v>0</v>
      </c>
      <c r="BE118" s="7"/>
      <c r="BS118" s="128" t="s">
        <v>72</v>
      </c>
      <c r="BT118" s="128" t="s">
        <v>81</v>
      </c>
      <c r="BU118" s="128" t="s">
        <v>74</v>
      </c>
      <c r="BV118" s="128" t="s">
        <v>75</v>
      </c>
      <c r="BW118" s="128" t="s">
        <v>144</v>
      </c>
      <c r="BX118" s="128" t="s">
        <v>5</v>
      </c>
      <c r="CL118" s="128" t="s">
        <v>1</v>
      </c>
      <c r="CM118" s="128" t="s">
        <v>83</v>
      </c>
    </row>
    <row r="119" s="4" customFormat="1" ht="16.5" customHeight="1">
      <c r="A119" s="116" t="s">
        <v>77</v>
      </c>
      <c r="B119" s="67"/>
      <c r="C119" s="130"/>
      <c r="D119" s="130"/>
      <c r="E119" s="131" t="s">
        <v>145</v>
      </c>
      <c r="F119" s="131"/>
      <c r="G119" s="131"/>
      <c r="H119" s="131"/>
      <c r="I119" s="131"/>
      <c r="J119" s="130"/>
      <c r="K119" s="131" t="s">
        <v>146</v>
      </c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2">
        <f>'Filiálka_v - Vyčištění mo...'!J32</f>
        <v>0</v>
      </c>
      <c r="AH119" s="130"/>
      <c r="AI119" s="130"/>
      <c r="AJ119" s="130"/>
      <c r="AK119" s="130"/>
      <c r="AL119" s="130"/>
      <c r="AM119" s="130"/>
      <c r="AN119" s="132">
        <f>SUM(AG119,AT119)</f>
        <v>0</v>
      </c>
      <c r="AO119" s="130"/>
      <c r="AP119" s="130"/>
      <c r="AQ119" s="133" t="s">
        <v>147</v>
      </c>
      <c r="AR119" s="69"/>
      <c r="AS119" s="134">
        <v>0</v>
      </c>
      <c r="AT119" s="135">
        <f>ROUND(SUM(AV119:AW119),2)</f>
        <v>0</v>
      </c>
      <c r="AU119" s="136">
        <f>'Filiálka_v - Vyčištění mo...'!P124</f>
        <v>0</v>
      </c>
      <c r="AV119" s="135">
        <f>'Filiálka_v - Vyčištění mo...'!J35</f>
        <v>0</v>
      </c>
      <c r="AW119" s="135">
        <f>'Filiálka_v - Vyčištění mo...'!J36</f>
        <v>0</v>
      </c>
      <c r="AX119" s="135">
        <f>'Filiálka_v - Vyčištění mo...'!J37</f>
        <v>0</v>
      </c>
      <c r="AY119" s="135">
        <f>'Filiálka_v - Vyčištění mo...'!J38</f>
        <v>0</v>
      </c>
      <c r="AZ119" s="135">
        <f>'Filiálka_v - Vyčištění mo...'!F35</f>
        <v>0</v>
      </c>
      <c r="BA119" s="135">
        <f>'Filiálka_v - Vyčištění mo...'!F36</f>
        <v>0</v>
      </c>
      <c r="BB119" s="135">
        <f>'Filiálka_v - Vyčištění mo...'!F37</f>
        <v>0</v>
      </c>
      <c r="BC119" s="135">
        <f>'Filiálka_v - Vyčištění mo...'!F38</f>
        <v>0</v>
      </c>
      <c r="BD119" s="137">
        <f>'Filiálka_v - Vyčištění mo...'!F39</f>
        <v>0</v>
      </c>
      <c r="BE119" s="4"/>
      <c r="BT119" s="138" t="s">
        <v>83</v>
      </c>
      <c r="BV119" s="138" t="s">
        <v>75</v>
      </c>
      <c r="BW119" s="138" t="s">
        <v>148</v>
      </c>
      <c r="BX119" s="138" t="s">
        <v>144</v>
      </c>
      <c r="CL119" s="138" t="s">
        <v>1</v>
      </c>
    </row>
    <row r="120" s="4" customFormat="1" ht="16.5" customHeight="1">
      <c r="A120" s="116" t="s">
        <v>77</v>
      </c>
      <c r="B120" s="67"/>
      <c r="C120" s="130"/>
      <c r="D120" s="130"/>
      <c r="E120" s="131" t="s">
        <v>149</v>
      </c>
      <c r="F120" s="131"/>
      <c r="G120" s="131"/>
      <c r="H120" s="131"/>
      <c r="I120" s="131"/>
      <c r="J120" s="130"/>
      <c r="K120" s="131" t="s">
        <v>146</v>
      </c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2">
        <f>'ČST4 - Vyčištění mokré jímky'!J32</f>
        <v>0</v>
      </c>
      <c r="AH120" s="130"/>
      <c r="AI120" s="130"/>
      <c r="AJ120" s="130"/>
      <c r="AK120" s="130"/>
      <c r="AL120" s="130"/>
      <c r="AM120" s="130"/>
      <c r="AN120" s="132">
        <f>SUM(AG120,AT120)</f>
        <v>0</v>
      </c>
      <c r="AO120" s="130"/>
      <c r="AP120" s="130"/>
      <c r="AQ120" s="133" t="s">
        <v>147</v>
      </c>
      <c r="AR120" s="69"/>
      <c r="AS120" s="134">
        <v>0</v>
      </c>
      <c r="AT120" s="135">
        <f>ROUND(SUM(AV120:AW120),2)</f>
        <v>0</v>
      </c>
      <c r="AU120" s="136">
        <f>'ČST4 - Vyčištění mokré jímky'!P124</f>
        <v>0</v>
      </c>
      <c r="AV120" s="135">
        <f>'ČST4 - Vyčištění mokré jímky'!J35</f>
        <v>0</v>
      </c>
      <c r="AW120" s="135">
        <f>'ČST4 - Vyčištění mokré jímky'!J36</f>
        <v>0</v>
      </c>
      <c r="AX120" s="135">
        <f>'ČST4 - Vyčištění mokré jímky'!J37</f>
        <v>0</v>
      </c>
      <c r="AY120" s="135">
        <f>'ČST4 - Vyčištění mokré jímky'!J38</f>
        <v>0</v>
      </c>
      <c r="AZ120" s="135">
        <f>'ČST4 - Vyčištění mokré jímky'!F35</f>
        <v>0</v>
      </c>
      <c r="BA120" s="135">
        <f>'ČST4 - Vyčištění mokré jímky'!F36</f>
        <v>0</v>
      </c>
      <c r="BB120" s="135">
        <f>'ČST4 - Vyčištění mokré jímky'!F37</f>
        <v>0</v>
      </c>
      <c r="BC120" s="135">
        <f>'ČST4 - Vyčištění mokré jímky'!F38</f>
        <v>0</v>
      </c>
      <c r="BD120" s="137">
        <f>'ČST4 - Vyčištění mokré jímky'!F39</f>
        <v>0</v>
      </c>
      <c r="BE120" s="4"/>
      <c r="BT120" s="138" t="s">
        <v>83</v>
      </c>
      <c r="BV120" s="138" t="s">
        <v>75</v>
      </c>
      <c r="BW120" s="138" t="s">
        <v>150</v>
      </c>
      <c r="BX120" s="138" t="s">
        <v>144</v>
      </c>
      <c r="CL120" s="138" t="s">
        <v>1</v>
      </c>
    </row>
    <row r="121" s="4" customFormat="1" ht="16.5" customHeight="1">
      <c r="A121" s="116" t="s">
        <v>77</v>
      </c>
      <c r="B121" s="67"/>
      <c r="C121" s="130"/>
      <c r="D121" s="130"/>
      <c r="E121" s="131" t="s">
        <v>151</v>
      </c>
      <c r="F121" s="131"/>
      <c r="G121" s="131"/>
      <c r="H121" s="131"/>
      <c r="I121" s="131"/>
      <c r="J121" s="130"/>
      <c r="K121" s="131" t="s">
        <v>146</v>
      </c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2">
        <f>'ČST3 - Vyčištění mokré jímky'!J32</f>
        <v>0</v>
      </c>
      <c r="AH121" s="130"/>
      <c r="AI121" s="130"/>
      <c r="AJ121" s="130"/>
      <c r="AK121" s="130"/>
      <c r="AL121" s="130"/>
      <c r="AM121" s="130"/>
      <c r="AN121" s="132">
        <f>SUM(AG121,AT121)</f>
        <v>0</v>
      </c>
      <c r="AO121" s="130"/>
      <c r="AP121" s="130"/>
      <c r="AQ121" s="133" t="s">
        <v>147</v>
      </c>
      <c r="AR121" s="69"/>
      <c r="AS121" s="134">
        <v>0</v>
      </c>
      <c r="AT121" s="135">
        <f>ROUND(SUM(AV121:AW121),2)</f>
        <v>0</v>
      </c>
      <c r="AU121" s="136">
        <f>'ČST3 - Vyčištění mokré jímky'!P124</f>
        <v>0</v>
      </c>
      <c r="AV121" s="135">
        <f>'ČST3 - Vyčištění mokré jímky'!J35</f>
        <v>0</v>
      </c>
      <c r="AW121" s="135">
        <f>'ČST3 - Vyčištění mokré jímky'!J36</f>
        <v>0</v>
      </c>
      <c r="AX121" s="135">
        <f>'ČST3 - Vyčištění mokré jímky'!J37</f>
        <v>0</v>
      </c>
      <c r="AY121" s="135">
        <f>'ČST3 - Vyčištění mokré jímky'!J38</f>
        <v>0</v>
      </c>
      <c r="AZ121" s="135">
        <f>'ČST3 - Vyčištění mokré jímky'!F35</f>
        <v>0</v>
      </c>
      <c r="BA121" s="135">
        <f>'ČST3 - Vyčištění mokré jímky'!F36</f>
        <v>0</v>
      </c>
      <c r="BB121" s="135">
        <f>'ČST3 - Vyčištění mokré jímky'!F37</f>
        <v>0</v>
      </c>
      <c r="BC121" s="135">
        <f>'ČST3 - Vyčištění mokré jímky'!F38</f>
        <v>0</v>
      </c>
      <c r="BD121" s="137">
        <f>'ČST3 - Vyčištění mokré jímky'!F39</f>
        <v>0</v>
      </c>
      <c r="BE121" s="4"/>
      <c r="BT121" s="138" t="s">
        <v>83</v>
      </c>
      <c r="BV121" s="138" t="s">
        <v>75</v>
      </c>
      <c r="BW121" s="138" t="s">
        <v>152</v>
      </c>
      <c r="BX121" s="138" t="s">
        <v>144</v>
      </c>
      <c r="CL121" s="138" t="s">
        <v>1</v>
      </c>
    </row>
    <row r="122" s="4" customFormat="1" ht="16.5" customHeight="1">
      <c r="A122" s="116" t="s">
        <v>77</v>
      </c>
      <c r="B122" s="67"/>
      <c r="C122" s="130"/>
      <c r="D122" s="130"/>
      <c r="E122" s="131" t="s">
        <v>153</v>
      </c>
      <c r="F122" s="131"/>
      <c r="G122" s="131"/>
      <c r="H122" s="131"/>
      <c r="I122" s="131"/>
      <c r="J122" s="130"/>
      <c r="K122" s="131" t="s">
        <v>146</v>
      </c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  <c r="AG122" s="132">
        <f>'ČST2 - Vyčištění mokré jímky'!J32</f>
        <v>0</v>
      </c>
      <c r="AH122" s="130"/>
      <c r="AI122" s="130"/>
      <c r="AJ122" s="130"/>
      <c r="AK122" s="130"/>
      <c r="AL122" s="130"/>
      <c r="AM122" s="130"/>
      <c r="AN122" s="132">
        <f>SUM(AG122,AT122)</f>
        <v>0</v>
      </c>
      <c r="AO122" s="130"/>
      <c r="AP122" s="130"/>
      <c r="AQ122" s="133" t="s">
        <v>147</v>
      </c>
      <c r="AR122" s="69"/>
      <c r="AS122" s="134">
        <v>0</v>
      </c>
      <c r="AT122" s="135">
        <f>ROUND(SUM(AV122:AW122),2)</f>
        <v>0</v>
      </c>
      <c r="AU122" s="136">
        <f>'ČST2 - Vyčištění mokré jímky'!P124</f>
        <v>0</v>
      </c>
      <c r="AV122" s="135">
        <f>'ČST2 - Vyčištění mokré jímky'!J35</f>
        <v>0</v>
      </c>
      <c r="AW122" s="135">
        <f>'ČST2 - Vyčištění mokré jímky'!J36</f>
        <v>0</v>
      </c>
      <c r="AX122" s="135">
        <f>'ČST2 - Vyčištění mokré jímky'!J37</f>
        <v>0</v>
      </c>
      <c r="AY122" s="135">
        <f>'ČST2 - Vyčištění mokré jímky'!J38</f>
        <v>0</v>
      </c>
      <c r="AZ122" s="135">
        <f>'ČST2 - Vyčištění mokré jímky'!F35</f>
        <v>0</v>
      </c>
      <c r="BA122" s="135">
        <f>'ČST2 - Vyčištění mokré jímky'!F36</f>
        <v>0</v>
      </c>
      <c r="BB122" s="135">
        <f>'ČST2 - Vyčištění mokré jímky'!F37</f>
        <v>0</v>
      </c>
      <c r="BC122" s="135">
        <f>'ČST2 - Vyčištění mokré jímky'!F38</f>
        <v>0</v>
      </c>
      <c r="BD122" s="137">
        <f>'ČST2 - Vyčištění mokré jímky'!F39</f>
        <v>0</v>
      </c>
      <c r="BE122" s="4"/>
      <c r="BT122" s="138" t="s">
        <v>83</v>
      </c>
      <c r="BV122" s="138" t="s">
        <v>75</v>
      </c>
      <c r="BW122" s="138" t="s">
        <v>154</v>
      </c>
      <c r="BX122" s="138" t="s">
        <v>144</v>
      </c>
      <c r="CL122" s="138" t="s">
        <v>1</v>
      </c>
    </row>
    <row r="123" s="4" customFormat="1" ht="16.5" customHeight="1">
      <c r="A123" s="116" t="s">
        <v>77</v>
      </c>
      <c r="B123" s="67"/>
      <c r="C123" s="130"/>
      <c r="D123" s="130"/>
      <c r="E123" s="131" t="s">
        <v>155</v>
      </c>
      <c r="F123" s="131"/>
      <c r="G123" s="131"/>
      <c r="H123" s="131"/>
      <c r="I123" s="131"/>
      <c r="J123" s="130"/>
      <c r="K123" s="131" t="s">
        <v>146</v>
      </c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  <c r="AA123" s="131"/>
      <c r="AB123" s="131"/>
      <c r="AC123" s="131"/>
      <c r="AD123" s="131"/>
      <c r="AE123" s="131"/>
      <c r="AF123" s="131"/>
      <c r="AG123" s="132">
        <f>'ČST1 - Vyčištění mokré jímky'!J32</f>
        <v>0</v>
      </c>
      <c r="AH123" s="130"/>
      <c r="AI123" s="130"/>
      <c r="AJ123" s="130"/>
      <c r="AK123" s="130"/>
      <c r="AL123" s="130"/>
      <c r="AM123" s="130"/>
      <c r="AN123" s="132">
        <f>SUM(AG123,AT123)</f>
        <v>0</v>
      </c>
      <c r="AO123" s="130"/>
      <c r="AP123" s="130"/>
      <c r="AQ123" s="133" t="s">
        <v>147</v>
      </c>
      <c r="AR123" s="69"/>
      <c r="AS123" s="134">
        <v>0</v>
      </c>
      <c r="AT123" s="135">
        <f>ROUND(SUM(AV123:AW123),2)</f>
        <v>0</v>
      </c>
      <c r="AU123" s="136">
        <f>'ČST1 - Vyčištění mokré jímky'!P124</f>
        <v>0</v>
      </c>
      <c r="AV123" s="135">
        <f>'ČST1 - Vyčištění mokré jímky'!J35</f>
        <v>0</v>
      </c>
      <c r="AW123" s="135">
        <f>'ČST1 - Vyčištění mokré jímky'!J36</f>
        <v>0</v>
      </c>
      <c r="AX123" s="135">
        <f>'ČST1 - Vyčištění mokré jímky'!J37</f>
        <v>0</v>
      </c>
      <c r="AY123" s="135">
        <f>'ČST1 - Vyčištění mokré jímky'!J38</f>
        <v>0</v>
      </c>
      <c r="AZ123" s="135">
        <f>'ČST1 - Vyčištění mokré jímky'!F35</f>
        <v>0</v>
      </c>
      <c r="BA123" s="135">
        <f>'ČST1 - Vyčištění mokré jímky'!F36</f>
        <v>0</v>
      </c>
      <c r="BB123" s="135">
        <f>'ČST1 - Vyčištění mokré jímky'!F37</f>
        <v>0</v>
      </c>
      <c r="BC123" s="135">
        <f>'ČST1 - Vyčištění mokré jímky'!F38</f>
        <v>0</v>
      </c>
      <c r="BD123" s="137">
        <f>'ČST1 - Vyčištění mokré jímky'!F39</f>
        <v>0</v>
      </c>
      <c r="BE123" s="4"/>
      <c r="BT123" s="138" t="s">
        <v>83</v>
      </c>
      <c r="BV123" s="138" t="s">
        <v>75</v>
      </c>
      <c r="BW123" s="138" t="s">
        <v>156</v>
      </c>
      <c r="BX123" s="138" t="s">
        <v>144</v>
      </c>
      <c r="CL123" s="138" t="s">
        <v>1</v>
      </c>
    </row>
    <row r="124" s="4" customFormat="1" ht="16.5" customHeight="1">
      <c r="A124" s="116" t="s">
        <v>77</v>
      </c>
      <c r="B124" s="67"/>
      <c r="C124" s="130"/>
      <c r="D124" s="130"/>
      <c r="E124" s="131" t="s">
        <v>157</v>
      </c>
      <c r="F124" s="131"/>
      <c r="G124" s="131"/>
      <c r="H124" s="131"/>
      <c r="I124" s="131"/>
      <c r="J124" s="130"/>
      <c r="K124" s="131" t="s">
        <v>146</v>
      </c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  <c r="AA124" s="131"/>
      <c r="AB124" s="131"/>
      <c r="AC124" s="131"/>
      <c r="AD124" s="131"/>
      <c r="AE124" s="131"/>
      <c r="AF124" s="131"/>
      <c r="AG124" s="132">
        <f>'ČST1.1 - Vyčištění mokré ...'!J32</f>
        <v>0</v>
      </c>
      <c r="AH124" s="130"/>
      <c r="AI124" s="130"/>
      <c r="AJ124" s="130"/>
      <c r="AK124" s="130"/>
      <c r="AL124" s="130"/>
      <c r="AM124" s="130"/>
      <c r="AN124" s="132">
        <f>SUM(AG124,AT124)</f>
        <v>0</v>
      </c>
      <c r="AO124" s="130"/>
      <c r="AP124" s="130"/>
      <c r="AQ124" s="133" t="s">
        <v>147</v>
      </c>
      <c r="AR124" s="69"/>
      <c r="AS124" s="134">
        <v>0</v>
      </c>
      <c r="AT124" s="135">
        <f>ROUND(SUM(AV124:AW124),2)</f>
        <v>0</v>
      </c>
      <c r="AU124" s="136">
        <f>'ČST1.1 - Vyčištění mokré ...'!P124</f>
        <v>0</v>
      </c>
      <c r="AV124" s="135">
        <f>'ČST1.1 - Vyčištění mokré ...'!J35</f>
        <v>0</v>
      </c>
      <c r="AW124" s="135">
        <f>'ČST1.1 - Vyčištění mokré ...'!J36</f>
        <v>0</v>
      </c>
      <c r="AX124" s="135">
        <f>'ČST1.1 - Vyčištění mokré ...'!J37</f>
        <v>0</v>
      </c>
      <c r="AY124" s="135">
        <f>'ČST1.1 - Vyčištění mokré ...'!J38</f>
        <v>0</v>
      </c>
      <c r="AZ124" s="135">
        <f>'ČST1.1 - Vyčištění mokré ...'!F35</f>
        <v>0</v>
      </c>
      <c r="BA124" s="135">
        <f>'ČST1.1 - Vyčištění mokré ...'!F36</f>
        <v>0</v>
      </c>
      <c r="BB124" s="135">
        <f>'ČST1.1 - Vyčištění mokré ...'!F37</f>
        <v>0</v>
      </c>
      <c r="BC124" s="135">
        <f>'ČST1.1 - Vyčištění mokré ...'!F38</f>
        <v>0</v>
      </c>
      <c r="BD124" s="137">
        <f>'ČST1.1 - Vyčištění mokré ...'!F39</f>
        <v>0</v>
      </c>
      <c r="BE124" s="4"/>
      <c r="BT124" s="138" t="s">
        <v>83</v>
      </c>
      <c r="BV124" s="138" t="s">
        <v>75</v>
      </c>
      <c r="BW124" s="138" t="s">
        <v>158</v>
      </c>
      <c r="BX124" s="138" t="s">
        <v>144</v>
      </c>
      <c r="CL124" s="138" t="s">
        <v>1</v>
      </c>
    </row>
    <row r="125" s="4" customFormat="1" ht="23.25" customHeight="1">
      <c r="A125" s="116" t="s">
        <v>77</v>
      </c>
      <c r="B125" s="67"/>
      <c r="C125" s="130"/>
      <c r="D125" s="130"/>
      <c r="E125" s="131" t="s">
        <v>159</v>
      </c>
      <c r="F125" s="131"/>
      <c r="G125" s="131"/>
      <c r="H125" s="131"/>
      <c r="I125" s="131"/>
      <c r="J125" s="130"/>
      <c r="K125" s="131" t="s">
        <v>146</v>
      </c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  <c r="AA125" s="131"/>
      <c r="AB125" s="131"/>
      <c r="AC125" s="131"/>
      <c r="AD125" s="131"/>
      <c r="AE125" s="131"/>
      <c r="AF125" s="131"/>
      <c r="AG125" s="132">
        <f>'Lověšice_v - Vyčištění mo...'!J32</f>
        <v>0</v>
      </c>
      <c r="AH125" s="130"/>
      <c r="AI125" s="130"/>
      <c r="AJ125" s="130"/>
      <c r="AK125" s="130"/>
      <c r="AL125" s="130"/>
      <c r="AM125" s="130"/>
      <c r="AN125" s="132">
        <f>SUM(AG125,AT125)</f>
        <v>0</v>
      </c>
      <c r="AO125" s="130"/>
      <c r="AP125" s="130"/>
      <c r="AQ125" s="133" t="s">
        <v>147</v>
      </c>
      <c r="AR125" s="69"/>
      <c r="AS125" s="139">
        <v>0</v>
      </c>
      <c r="AT125" s="140">
        <f>ROUND(SUM(AV125:AW125),2)</f>
        <v>0</v>
      </c>
      <c r="AU125" s="141">
        <f>'Lověšice_v - Vyčištění mo...'!P124</f>
        <v>0</v>
      </c>
      <c r="AV125" s="140">
        <f>'Lověšice_v - Vyčištění mo...'!J35</f>
        <v>0</v>
      </c>
      <c r="AW125" s="140">
        <f>'Lověšice_v - Vyčištění mo...'!J36</f>
        <v>0</v>
      </c>
      <c r="AX125" s="140">
        <f>'Lověšice_v - Vyčištění mo...'!J37</f>
        <v>0</v>
      </c>
      <c r="AY125" s="140">
        <f>'Lověšice_v - Vyčištění mo...'!J38</f>
        <v>0</v>
      </c>
      <c r="AZ125" s="140">
        <f>'Lověšice_v - Vyčištění mo...'!F35</f>
        <v>0</v>
      </c>
      <c r="BA125" s="140">
        <f>'Lověšice_v - Vyčištění mo...'!F36</f>
        <v>0</v>
      </c>
      <c r="BB125" s="140">
        <f>'Lověšice_v - Vyčištění mo...'!F37</f>
        <v>0</v>
      </c>
      <c r="BC125" s="140">
        <f>'Lověšice_v - Vyčištění mo...'!F38</f>
        <v>0</v>
      </c>
      <c r="BD125" s="142">
        <f>'Lověšice_v - Vyčištění mo...'!F39</f>
        <v>0</v>
      </c>
      <c r="BE125" s="4"/>
      <c r="BT125" s="138" t="s">
        <v>83</v>
      </c>
      <c r="BV125" s="138" t="s">
        <v>75</v>
      </c>
      <c r="BW125" s="138" t="s">
        <v>160</v>
      </c>
      <c r="BX125" s="138" t="s">
        <v>144</v>
      </c>
      <c r="CL125" s="138" t="s">
        <v>1</v>
      </c>
    </row>
    <row r="126" s="2" customFormat="1" ht="30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41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4"/>
      <c r="AO127" s="64"/>
      <c r="AP127" s="64"/>
      <c r="AQ127" s="64"/>
      <c r="AR127" s="41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</sheetData>
  <sheetProtection sheet="1" formatColumns="0" formatRows="0" objects="1" scenarios="1" spinCount="100000" saltValue="4DFPysVwwD2JWjulqFhqVVKdgype2tsrCg6hL56T15Y1RTt3z4R9OiRMYG+HzD+oaJUeP68ZXs9hly+NsfAwUQ==" hashValue="fRSJNIsgiPigMqBGuJYXb5bUVNmND+PX44jMExooRThCy6EeQ5GVd6+9hjxJTv43ZB+tyNhApgkHpjAERFObXQ==" algorithmName="SHA-512" password="CC35"/>
  <mergeCells count="16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M89:AP89"/>
    <mergeCell ref="AS89:AT91"/>
    <mergeCell ref="AM90:AP90"/>
    <mergeCell ref="AN92:AP92"/>
    <mergeCell ref="AR2:BE2"/>
    <mergeCell ref="AN101:AP101"/>
    <mergeCell ref="AG101:AM101"/>
    <mergeCell ref="AN102:AP102"/>
    <mergeCell ref="AG102:AM102"/>
    <mergeCell ref="AN103:AP103"/>
    <mergeCell ref="AG103:AM103"/>
    <mergeCell ref="AG104:AM104"/>
    <mergeCell ref="AN104:AP104"/>
    <mergeCell ref="AN105:AP105"/>
    <mergeCell ref="AG105:AM105"/>
    <mergeCell ref="AG106:AM106"/>
    <mergeCell ref="AN106:AP106"/>
    <mergeCell ref="AG107:AM107"/>
    <mergeCell ref="AN107:AP107"/>
    <mergeCell ref="AG108:AM108"/>
    <mergeCell ref="AN108:AP108"/>
    <mergeCell ref="AN109:AP109"/>
    <mergeCell ref="AG109:AM109"/>
    <mergeCell ref="AG110:AM110"/>
    <mergeCell ref="AN110:AP110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AG111:AM111"/>
    <mergeCell ref="AN111:AP111"/>
    <mergeCell ref="AN112:AP112"/>
    <mergeCell ref="AG112:AM112"/>
    <mergeCell ref="AN113:AP113"/>
    <mergeCell ref="AG113:AM113"/>
    <mergeCell ref="AG114:AM114"/>
    <mergeCell ref="AN114:AP114"/>
    <mergeCell ref="AG115:AM115"/>
    <mergeCell ref="AN115:AP115"/>
    <mergeCell ref="AG116:AM116"/>
    <mergeCell ref="AN116:AP116"/>
    <mergeCell ref="AG117:AM117"/>
    <mergeCell ref="AN117:AP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G125:AM125"/>
    <mergeCell ref="AN125:AP125"/>
    <mergeCell ref="I92:AF92"/>
    <mergeCell ref="J101:AF101"/>
    <mergeCell ref="J112:AF112"/>
    <mergeCell ref="J113:AF113"/>
    <mergeCell ref="J115:AF115"/>
    <mergeCell ref="J114:AF114"/>
    <mergeCell ref="J116:AF116"/>
    <mergeCell ref="J95:AF95"/>
    <mergeCell ref="J117:AF117"/>
    <mergeCell ref="J96:AF96"/>
    <mergeCell ref="J97:AF97"/>
    <mergeCell ref="J110:AF110"/>
    <mergeCell ref="J102:AF102"/>
    <mergeCell ref="J109:AF109"/>
    <mergeCell ref="J98:AF98"/>
    <mergeCell ref="J108:AF108"/>
    <mergeCell ref="J99:AF99"/>
    <mergeCell ref="J107:AF107"/>
    <mergeCell ref="J106:AF106"/>
    <mergeCell ref="J118:AF118"/>
    <mergeCell ref="J105:AF105"/>
    <mergeCell ref="J100:AF100"/>
    <mergeCell ref="J104:AF104"/>
    <mergeCell ref="J103:AF103"/>
    <mergeCell ref="J111:AF111"/>
    <mergeCell ref="L85:AO85"/>
    <mergeCell ref="K119:AF119"/>
    <mergeCell ref="K120:AF120"/>
    <mergeCell ref="K121:AF121"/>
    <mergeCell ref="K122:AF122"/>
    <mergeCell ref="K123:AF123"/>
    <mergeCell ref="K124:AF124"/>
    <mergeCell ref="K125:AF125"/>
    <mergeCell ref="AM87:AN87"/>
    <mergeCell ref="AG92:AM92"/>
    <mergeCell ref="C92:G92"/>
    <mergeCell ref="D106:H106"/>
    <mergeCell ref="D104:H104"/>
    <mergeCell ref="D105:H105"/>
    <mergeCell ref="D107:H107"/>
    <mergeCell ref="D108:H108"/>
    <mergeCell ref="D109:H109"/>
    <mergeCell ref="D110:H110"/>
    <mergeCell ref="D111:H111"/>
    <mergeCell ref="D112:H112"/>
    <mergeCell ref="D113:H113"/>
    <mergeCell ref="D114:H114"/>
    <mergeCell ref="D115:H115"/>
    <mergeCell ref="D116:H116"/>
    <mergeCell ref="D117:H117"/>
    <mergeCell ref="D103:H103"/>
    <mergeCell ref="D102:H102"/>
    <mergeCell ref="D118:H118"/>
    <mergeCell ref="D101:H101"/>
    <mergeCell ref="D100:H100"/>
    <mergeCell ref="D98:H98"/>
    <mergeCell ref="D95:H95"/>
    <mergeCell ref="D97:H97"/>
    <mergeCell ref="D96:H96"/>
    <mergeCell ref="D99:H99"/>
    <mergeCell ref="E119:I119"/>
    <mergeCell ref="E120:I120"/>
    <mergeCell ref="E121:I121"/>
    <mergeCell ref="E122:I122"/>
    <mergeCell ref="E123:I123"/>
    <mergeCell ref="E124:I124"/>
    <mergeCell ref="E125:I125"/>
  </mergeCells>
  <hyperlinks>
    <hyperlink ref="A95" location="'ČST1.1_a - S1.80.200.75.4...'!C2" display="/"/>
    <hyperlink ref="A96" location="'ČST1.1_a1 - S1.80.200.75....'!C2" display="/"/>
    <hyperlink ref="A97" location="'ČST1_a - S2.100.300.300.4...'!C2" display="/"/>
    <hyperlink ref="A98" location="'ČST1_a1 - S2.100.300.300....'!C2" display="/"/>
    <hyperlink ref="A99" location="'ČST1_b - S1.80.200.100.4....'!C2" display="/"/>
    <hyperlink ref="A100" location="'ČST1_b1 - S1.80.200.100.4...'!C2" display="/"/>
    <hyperlink ref="A101" location="'ČST2_a - S2.100.250.135.4...'!C2" display="/"/>
    <hyperlink ref="A102" location="'ČST2_a1 - S2.100.250.135....'!C2" display="/"/>
    <hyperlink ref="A103" location="'ČST2_b - S1.80.200.125.4....'!C2" display="/"/>
    <hyperlink ref="A104" location="'ČST2_b1 - S1.80.200.125.4...'!C2" display="/"/>
    <hyperlink ref="A105" location="'ČST3_a - SL1.110.200.100....'!C2" display="/"/>
    <hyperlink ref="A106" location="'ČST3_a1 - SL1.110.200.100...'!C2" display="/"/>
    <hyperlink ref="A107" location="'ČST3_b - SE1.100.150.55.A...'!C2" display="/"/>
    <hyperlink ref="A108" location="'ČST3_b1 - SE1.100.150.55....'!C2" display="/"/>
    <hyperlink ref="A109" location="'ČST4_a - S2.145.300.280.8...'!C2" display="/"/>
    <hyperlink ref="A110" location="'ČST4_a1 - S2.145.300.280....'!C2" display="/"/>
    <hyperlink ref="A111" location="'ČST4_b - SE1.160.300.160....'!C2" display="/"/>
    <hyperlink ref="A112" location="'ČST4_b1 - SE1.160.300.160...'!C2" display="/"/>
    <hyperlink ref="A113" location="'Filiálka - KSB KRTK 100-2...'!C2" display="/"/>
    <hyperlink ref="A114" location="'Lověšice - AMAREX N F65-1...'!C2" display="/"/>
    <hyperlink ref="A115" location="'Přerov sš 41 - HCP Pump A...'!C2" display="/"/>
    <hyperlink ref="A116" location="'Přerov sš 42 - HCP Pump A...'!C2" display="/"/>
    <hyperlink ref="A117" location="'Přerov sš 18 - HCP Pump A...'!C2" display="/"/>
    <hyperlink ref="A119" location="'Filiálka_v - Vyčištění mo...'!C2" display="/"/>
    <hyperlink ref="A120" location="'ČST4 - Vyčištění mokré jímky'!C2" display="/"/>
    <hyperlink ref="A121" location="'ČST3 - Vyčištění mokré jímky'!C2" display="/"/>
    <hyperlink ref="A122" location="'ČST2 - Vyčištění mokré jímky'!C2" display="/"/>
    <hyperlink ref="A123" location="'ČST1 - Vyčištění mokré jímky'!C2" display="/"/>
    <hyperlink ref="A124" location="'ČST1.1 - Vyčištění mokré ...'!C2" display="/"/>
    <hyperlink ref="A125" location="'Lověšice_v - Vyčištění m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387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ČST2_b - S1.80.200.125.4.50E.C.244.G.N.D.511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388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353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ČST2_b - S1.80.200.125.4.50E.C.244.G.N.D.511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389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355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390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391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392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393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394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395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343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396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397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398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399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400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222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401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402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NS7SdHlfhhLo92A/ONkt1UBcj6nazBIdIF5wj0zL5+zDAe6hySatEkytg6zke7L7kVOcamy9e+Zzc2lU53yTxg==" hashValue="44wj1vM+8asETbC8nNqgY9z4ePVy5A2KK4avzQ+rRwyeNRCCBA6+xsaL3NCT9GSJoKELfZIau0RO2VlIjY5C/A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403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ČST2_b1 - S1.80.200.125.4.50E.C.244.G.N.D.511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404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353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ČST2_b1 - S1.80.200.125.4.50E.C.244.G.N.D.511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405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355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406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407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408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409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410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411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343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412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413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414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415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416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222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417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418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+FlI1Acsb2SjYZE+I2OOwYAR5aNLZDwkscYwFy7Fhr19r0/Nml+nY3K0Eva/OwoH4aHfuX/uvzRWIfZ2YO4D4g==" hashValue="SHW7roqsjb8fzAXbTN4v5BHWxbX5OdMQYdd0lLgGyFKzsy8w4by62oFmewaNEykMa6YqMDEBvYsmXJlIwCLNfg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419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ČST3_a - SL1.110.200.100.4.52M.S.N.51D - čerpadlo 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420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ČST3_a - SL1.110.200.100.4.52M.S.N.51D - čerpadlo 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422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222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424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425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426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427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428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201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429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430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431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434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242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436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365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437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438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439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dUcS08LOJrAcZgbDhcpoRVaw0Ixr2dwCScG95sHK3TyNV/zyF34wMzJQQ/4hv2HcPjbpv7h6tNcB/NxFLcyoiQ==" hashValue="EL5C1PEX7HvdSmhCPnT7xzE00AN41EQPkBmv6+bPvyAQTO5yMm7jKw2yz3QtxfQ6eFIAMSO5OC/sTujyWygWmw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440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ČST3_a1 - SL1.110.200.100.4.52M.S.N.51D - čerpadlo a1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441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ČST3_a1 - SL1.110.200.100.4.52M.S.N.51D - čerpadlo a1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442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222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443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444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445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446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447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201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448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449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450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451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242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452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365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453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454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455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DhXhPy0nFYi5rxawKjjbF/N+0UT+dHxrIrTYFqtqiWvscnkywFPlVLDJUROvBE/+lULZ4lw0+WZU7S/qPCK00g==" hashValue="iNl7ScGpEkGMUxDeoaZadxBx7sWIELgowZcQyrvj0pyt27bRSyR4IuZ3HhmkJEJSHnr35UYlxXN85WnIAzNhQQ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456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ČST3_b - SE1.100.150.55.A.4.51D.B - čerpadlo b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457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ČST3_b - SE1.100.150.55.A.4.51D.B - čerpadlo b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458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222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459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460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461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462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463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201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464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465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466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467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242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468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365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469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470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471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0zDx3lv45U4R1AtG6a9MVyqc6UteS35Yji+YM0K8CbpphAVweM2wY6aPT4Hzw+bn167+MqUGQat73aZFxh7j2g==" hashValue="EqjK/ojBeWLcRmGHIL3WoBmsT0KS4dtH+mTgyxLFzhm/YRw1iCAmh+JxQ4A+N/oG+SgUHn8Dz6AlunsRvWYhaQ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472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ČST3_b1 - SE1.100.150.55.A.4.51D.B - čerpadlo b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473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ČST3_b1 - SE1.100.150.55.A.4.51D.B - čerpadlo b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474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222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475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476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477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478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479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201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480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481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482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483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242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484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365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485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486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487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bDmPn6Jcatg/CPYfvO9h8GyMaP6wvZI6h6vx1lAydddHCKkS8MX4AuzgLvskceP6etaAaw5qcTJvqj3ZJRZCaQ==" hashValue="z0O1AhNDUwNbNT+UoedZO7FAZgdp8Y08Ya5wX6jM1RUjPOiNKq/tZRzkJyVXqNgL4s313tSKgE5UB3fUvXXAkw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488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ČST4_a - S2.145.300.280.8.62E.S.421 - čerpadlo 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489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ČST4_a - S2.145.300.280.8.62E.S.421 - čerpadlo 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490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254</v>
      </c>
      <c r="D123" s="223" t="s">
        <v>191</v>
      </c>
      <c r="E123" s="224" t="s">
        <v>208</v>
      </c>
      <c r="F123" s="225" t="s">
        <v>209</v>
      </c>
      <c r="G123" s="226" t="s">
        <v>194</v>
      </c>
      <c r="H123" s="227">
        <v>1</v>
      </c>
      <c r="I123" s="228"/>
      <c r="J123" s="229">
        <f>ROUND(I123*H123,2)</f>
        <v>0</v>
      </c>
      <c r="K123" s="225" t="s">
        <v>204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210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210</v>
      </c>
      <c r="BM123" s="234" t="s">
        <v>491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212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 ht="16.5" customHeight="1">
      <c r="A125" s="35"/>
      <c r="B125" s="36"/>
      <c r="C125" s="223" t="s">
        <v>492</v>
      </c>
      <c r="D125" s="223" t="s">
        <v>191</v>
      </c>
      <c r="E125" s="224" t="s">
        <v>213</v>
      </c>
      <c r="F125" s="225" t="s">
        <v>209</v>
      </c>
      <c r="G125" s="226" t="s">
        <v>194</v>
      </c>
      <c r="H125" s="227">
        <v>1</v>
      </c>
      <c r="I125" s="228"/>
      <c r="J125" s="229">
        <f>ROUND(I125*H125,2)</f>
        <v>0</v>
      </c>
      <c r="K125" s="225" t="s">
        <v>204</v>
      </c>
      <c r="L125" s="41"/>
      <c r="M125" s="230" t="s">
        <v>1</v>
      </c>
      <c r="N125" s="231" t="s">
        <v>38</v>
      </c>
      <c r="O125" s="88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4" t="s">
        <v>210</v>
      </c>
      <c r="AT125" s="234" t="s">
        <v>191</v>
      </c>
      <c r="AU125" s="234" t="s">
        <v>83</v>
      </c>
      <c r="AY125" s="14" t="s">
        <v>188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4" t="s">
        <v>81</v>
      </c>
      <c r="BK125" s="235">
        <f>ROUND(I125*H125,2)</f>
        <v>0</v>
      </c>
      <c r="BL125" s="14" t="s">
        <v>210</v>
      </c>
      <c r="BM125" s="234" t="s">
        <v>493</v>
      </c>
    </row>
    <row r="126" s="2" customFormat="1">
      <c r="A126" s="35"/>
      <c r="B126" s="36"/>
      <c r="C126" s="37"/>
      <c r="D126" s="236" t="s">
        <v>198</v>
      </c>
      <c r="E126" s="37"/>
      <c r="F126" s="237" t="s">
        <v>212</v>
      </c>
      <c r="G126" s="37"/>
      <c r="H126" s="37"/>
      <c r="I126" s="238"/>
      <c r="J126" s="37"/>
      <c r="K126" s="37"/>
      <c r="L126" s="41"/>
      <c r="M126" s="239"/>
      <c r="N126" s="240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198</v>
      </c>
      <c r="AU126" s="14" t="s">
        <v>83</v>
      </c>
    </row>
    <row r="127" s="2" customFormat="1" ht="16.5" customHeight="1">
      <c r="A127" s="35"/>
      <c r="B127" s="36"/>
      <c r="C127" s="223" t="s">
        <v>227</v>
      </c>
      <c r="D127" s="223" t="s">
        <v>191</v>
      </c>
      <c r="E127" s="224" t="s">
        <v>216</v>
      </c>
      <c r="F127" s="225" t="s">
        <v>209</v>
      </c>
      <c r="G127" s="226" t="s">
        <v>194</v>
      </c>
      <c r="H127" s="227">
        <v>1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210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210</v>
      </c>
      <c r="BM127" s="234" t="s">
        <v>494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212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 ht="16.5" customHeight="1">
      <c r="A129" s="35"/>
      <c r="B129" s="36"/>
      <c r="C129" s="223" t="s">
        <v>368</v>
      </c>
      <c r="D129" s="223" t="s">
        <v>191</v>
      </c>
      <c r="E129" s="224" t="s">
        <v>218</v>
      </c>
      <c r="F129" s="225" t="s">
        <v>219</v>
      </c>
      <c r="G129" s="226" t="s">
        <v>194</v>
      </c>
      <c r="H129" s="227">
        <v>0.25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205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205</v>
      </c>
      <c r="BM129" s="234" t="s">
        <v>495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221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496</v>
      </c>
      <c r="D131" s="223" t="s">
        <v>191</v>
      </c>
      <c r="E131" s="224" t="s">
        <v>202</v>
      </c>
      <c r="F131" s="225" t="s">
        <v>203</v>
      </c>
      <c r="G131" s="226" t="s">
        <v>194</v>
      </c>
      <c r="H131" s="227">
        <v>0.25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205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205</v>
      </c>
      <c r="BM131" s="234" t="s">
        <v>497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207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7</v>
      </c>
      <c r="D133" s="223" t="s">
        <v>191</v>
      </c>
      <c r="E133" s="224" t="s">
        <v>192</v>
      </c>
      <c r="F133" s="225" t="s">
        <v>193</v>
      </c>
      <c r="G133" s="226" t="s">
        <v>194</v>
      </c>
      <c r="H133" s="227">
        <v>0.5</v>
      </c>
      <c r="I133" s="228"/>
      <c r="J133" s="229">
        <f>ROUND(I133*H133,2)</f>
        <v>0</v>
      </c>
      <c r="K133" s="225" t="s">
        <v>195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196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196</v>
      </c>
      <c r="BM133" s="234" t="s">
        <v>498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193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>
      <c r="A135" s="35"/>
      <c r="B135" s="36"/>
      <c r="C135" s="37"/>
      <c r="D135" s="236" t="s">
        <v>199</v>
      </c>
      <c r="E135" s="37"/>
      <c r="F135" s="241" t="s">
        <v>200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199</v>
      </c>
      <c r="AU135" s="14" t="s">
        <v>83</v>
      </c>
    </row>
    <row r="136" s="2" customFormat="1">
      <c r="A136" s="35"/>
      <c r="B136" s="36"/>
      <c r="C136" s="223" t="s">
        <v>365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499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500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210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501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502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503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504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505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506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1R0Sckw/GmmQMjVL8cjx0kNAHgUEskmQOw+SSbaR7V4cT+BIjp1/5nzIlhH1H6XZ/ox+n4i+UTi3xfWwM4ANlg==" hashValue="ZvP1QLkQeXtygcLuuUaaGcQqu6KeG71lMp2cLR7SzYjBwWVKVX1uc+Ou6NkExrV+wPMs0f9GARgdoaCa604++g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507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ČST4_a1 - S2.145.300.280.8.62E.S.421 - čerpadlo a1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508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ČST4_a1 - S2.145.300.280.8.62E.S.421 - čerpadlo a1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509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222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510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511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512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513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514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201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515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516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517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518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242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519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365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520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521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522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75VCX2ywQGdLB5arHKpEf9DJzG4fgl61fT18Jk+D3aWY3auF0KX0/W5dQbRtzG/wFF3lMGY13NEFwI4kr6RHTQ==" hashValue="loZzlk/XLu2W+7884AgXxevE0Tx7Y4yqaeCs1r9y4QwWfnKs2mWs9qv2OuYucK7cWLZKSfDre98QBTcVDBPomg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523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ČST4_b - SE1.160.300.160.6.52E.D.N.51D - čerpadlo b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524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ČST4_b - SE1.160.300.160.6.52E.D.N.51D - čerpadlo b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525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222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526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527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528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529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530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201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531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532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533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534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242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535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365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536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537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538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Kz6p0gXksiL5cJINO8kRIhz54tE9VdkVqNmytBwqbvz189Lm4NUvB3XDTsQaVgw2TatqsJkfUR1fUR41OPSHSg==" hashValue="xZjd2Vm81jkkESLLI25m7AtpV4qvkAPJ9S4/F5beATzmSzIOYxdRjUuzeWvOBEdC2sp13ox0M4hVWqEryX/9Qg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539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ČST4_b1 - SE1.160.300.160.6.52E.D.N.51D - čerpadlo b1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540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421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ČST4_b1 - SE1.160.300.160.6.52E.D.N.51D - čerpadlo b1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541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423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8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542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543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544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545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546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247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547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548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549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432</v>
      </c>
      <c r="F140" s="225" t="s">
        <v>433</v>
      </c>
      <c r="G140" s="226" t="s">
        <v>194</v>
      </c>
      <c r="H140" s="227">
        <v>4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550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435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242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551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365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552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222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553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554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bOxZ7r1UIkXszbduMtNWY+YQSBMw1cMQR2+f1RvsTMqmJ/Vvyzh058m+qlgp60t6EJKm/cjML1tVColRP2SR/Q==" hashValue="Fn6lihKxM2dvrH6Z95C8hslfL7Doxlh1ETxiyDECCNQDMbrBd0IpeyI8MVfsi8Ou5Imo+JFFk1F8f1qh8kacpw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163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ČST1.1_a - S1.80.200.75.4.50E.C.198.G.N.D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169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170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ČST1.1_a - S1.80.200.75.4.50E.C.198.G.N.D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187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189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197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206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211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214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217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220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222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225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230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235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240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245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250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261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FWuFc7SjjXRwY2Li1D1ZqajWTJ59zj446qRg0pcdDtqQPNJNYSin/3XrQi/5uz0pwZysVNc3LvwjTBx2nM2zRA==" hashValue="lsBejZHUg7hJwt9hh2zkzc0HdKPbP7a8R1/BScflHo54/XY5Mp8bKyvbUKRwt6wlrcDhPfVZgJyhlOtmlNPn/w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555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ROUND((SUM(BE120:BE147)),  2)</f>
        <v>0</v>
      </c>
      <c r="G33" s="35"/>
      <c r="H33" s="35"/>
      <c r="I33" s="161">
        <v>0.20999999999999999</v>
      </c>
      <c r="J33" s="160">
        <f>ROUND(((SUM(BE120:BE147))*I33),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ROUND((SUM(BF120:BF147)),  2)</f>
        <v>0</v>
      </c>
      <c r="G34" s="35"/>
      <c r="H34" s="35"/>
      <c r="I34" s="161">
        <v>0.14999999999999999</v>
      </c>
      <c r="J34" s="160">
        <f>ROUND(((SUM(BF120:BF147))*I34),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ROUND((SUM(BG120:BG147)),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ROUND((SUM(BH120:BH147)),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ROUND((SUM(BI120:BI147)),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Filiálka - KSB KRTK 100-250/74UG-S-400V/7,5kW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556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557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Filiálka - KSB KRTK 100-250/74UG-S-400V/7,5kW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P121+P144</f>
        <v>0</v>
      </c>
      <c r="Q120" s="101"/>
      <c r="R120" s="204">
        <f>R121+R144</f>
        <v>0</v>
      </c>
      <c r="S120" s="101"/>
      <c r="T120" s="205">
        <f>T121+T144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BK121+BK144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558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129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SUM(P123:P143)</f>
        <v>0</v>
      </c>
      <c r="Q122" s="215"/>
      <c r="R122" s="216">
        <f>SUM(R123:R143)</f>
        <v>0</v>
      </c>
      <c r="S122" s="215"/>
      <c r="T122" s="217">
        <f>SUM(T123:T143)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SUM(BK123:BK143)</f>
        <v>0</v>
      </c>
    </row>
    <row r="123" s="2" customFormat="1" ht="16.5" customHeight="1">
      <c r="A123" s="35"/>
      <c r="B123" s="36"/>
      <c r="C123" s="223" t="s">
        <v>257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559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81</v>
      </c>
      <c r="D126" s="223" t="s">
        <v>191</v>
      </c>
      <c r="E126" s="224" t="s">
        <v>208</v>
      </c>
      <c r="F126" s="225" t="s">
        <v>209</v>
      </c>
      <c r="G126" s="226" t="s">
        <v>194</v>
      </c>
      <c r="H126" s="227">
        <v>1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210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210</v>
      </c>
      <c r="BM126" s="234" t="s">
        <v>560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212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83</v>
      </c>
      <c r="D128" s="223" t="s">
        <v>191</v>
      </c>
      <c r="E128" s="224" t="s">
        <v>213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561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215</v>
      </c>
      <c r="D130" s="223" t="s">
        <v>191</v>
      </c>
      <c r="E130" s="224" t="s">
        <v>216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562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190</v>
      </c>
      <c r="D132" s="223" t="s">
        <v>191</v>
      </c>
      <c r="E132" s="224" t="s">
        <v>218</v>
      </c>
      <c r="F132" s="225" t="s">
        <v>219</v>
      </c>
      <c r="G132" s="226" t="s">
        <v>194</v>
      </c>
      <c r="H132" s="227">
        <v>0.25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205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205</v>
      </c>
      <c r="BM132" s="234" t="s">
        <v>563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221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>
      <c r="A134" s="35"/>
      <c r="B134" s="36"/>
      <c r="C134" s="223" t="s">
        <v>492</v>
      </c>
      <c r="D134" s="223" t="s">
        <v>191</v>
      </c>
      <c r="E134" s="224" t="s">
        <v>228</v>
      </c>
      <c r="F134" s="225" t="s">
        <v>229</v>
      </c>
      <c r="G134" s="226" t="s">
        <v>194</v>
      </c>
      <c r="H134" s="227">
        <v>1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210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210</v>
      </c>
      <c r="BM134" s="234" t="s">
        <v>564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231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16.5" customHeight="1">
      <c r="A136" s="35"/>
      <c r="B136" s="36"/>
      <c r="C136" s="223" t="s">
        <v>227</v>
      </c>
      <c r="D136" s="223" t="s">
        <v>191</v>
      </c>
      <c r="E136" s="224" t="s">
        <v>233</v>
      </c>
      <c r="F136" s="225" t="s">
        <v>234</v>
      </c>
      <c r="G136" s="226" t="s">
        <v>194</v>
      </c>
      <c r="H136" s="227">
        <v>2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565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238</v>
      </c>
      <c r="F138" s="225" t="s">
        <v>239</v>
      </c>
      <c r="G138" s="226" t="s">
        <v>194</v>
      </c>
      <c r="H138" s="227">
        <v>1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566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241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243</v>
      </c>
      <c r="F140" s="225" t="s">
        <v>244</v>
      </c>
      <c r="G140" s="226" t="s">
        <v>194</v>
      </c>
      <c r="H140" s="227">
        <v>1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567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246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201</v>
      </c>
      <c r="D142" s="223" t="s">
        <v>191</v>
      </c>
      <c r="E142" s="224" t="s">
        <v>248</v>
      </c>
      <c r="F142" s="225" t="s">
        <v>249</v>
      </c>
      <c r="G142" s="226" t="s">
        <v>194</v>
      </c>
      <c r="H142" s="227">
        <v>1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205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205</v>
      </c>
      <c r="BM142" s="234" t="s">
        <v>568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251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12" customFormat="1" ht="25.92" customHeight="1">
      <c r="A144" s="12"/>
      <c r="B144" s="207"/>
      <c r="C144" s="208"/>
      <c r="D144" s="209" t="s">
        <v>72</v>
      </c>
      <c r="E144" s="210" t="s">
        <v>252</v>
      </c>
      <c r="F144" s="210" t="s">
        <v>253</v>
      </c>
      <c r="G144" s="208"/>
      <c r="H144" s="208"/>
      <c r="I144" s="211"/>
      <c r="J144" s="212">
        <f>BK144</f>
        <v>0</v>
      </c>
      <c r="K144" s="208"/>
      <c r="L144" s="213"/>
      <c r="M144" s="214"/>
      <c r="N144" s="215"/>
      <c r="O144" s="215"/>
      <c r="P144" s="216">
        <f>P145</f>
        <v>0</v>
      </c>
      <c r="Q144" s="215"/>
      <c r="R144" s="216">
        <f>R145</f>
        <v>0</v>
      </c>
      <c r="S144" s="215"/>
      <c r="T144" s="217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8" t="s">
        <v>254</v>
      </c>
      <c r="AT144" s="219" t="s">
        <v>72</v>
      </c>
      <c r="AU144" s="219" t="s">
        <v>73</v>
      </c>
      <c r="AY144" s="218" t="s">
        <v>188</v>
      </c>
      <c r="BK144" s="220">
        <f>BK145</f>
        <v>0</v>
      </c>
    </row>
    <row r="145" s="12" customFormat="1" ht="22.8" customHeight="1">
      <c r="A145" s="12"/>
      <c r="B145" s="207"/>
      <c r="C145" s="208"/>
      <c r="D145" s="209" t="s">
        <v>72</v>
      </c>
      <c r="E145" s="221" t="s">
        <v>255</v>
      </c>
      <c r="F145" s="221" t="s">
        <v>256</v>
      </c>
      <c r="G145" s="208"/>
      <c r="H145" s="208"/>
      <c r="I145" s="211"/>
      <c r="J145" s="222">
        <f>BK145</f>
        <v>0</v>
      </c>
      <c r="K145" s="208"/>
      <c r="L145" s="213"/>
      <c r="M145" s="214"/>
      <c r="N145" s="215"/>
      <c r="O145" s="215"/>
      <c r="P145" s="216">
        <f>SUM(P146:P147)</f>
        <v>0</v>
      </c>
      <c r="Q145" s="215"/>
      <c r="R145" s="216">
        <f>SUM(R146:R147)</f>
        <v>0</v>
      </c>
      <c r="S145" s="215"/>
      <c r="T145" s="217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8" t="s">
        <v>254</v>
      </c>
      <c r="AT145" s="219" t="s">
        <v>72</v>
      </c>
      <c r="AU145" s="219" t="s">
        <v>81</v>
      </c>
      <c r="AY145" s="218" t="s">
        <v>188</v>
      </c>
      <c r="BK145" s="220">
        <f>SUM(BK146:BK147)</f>
        <v>0</v>
      </c>
    </row>
    <row r="146" s="2" customFormat="1" ht="16.5" customHeight="1">
      <c r="A146" s="35"/>
      <c r="B146" s="36"/>
      <c r="C146" s="223" t="s">
        <v>365</v>
      </c>
      <c r="D146" s="223" t="s">
        <v>191</v>
      </c>
      <c r="E146" s="224" t="s">
        <v>258</v>
      </c>
      <c r="F146" s="225" t="s">
        <v>259</v>
      </c>
      <c r="G146" s="226" t="s">
        <v>260</v>
      </c>
      <c r="H146" s="227">
        <v>1</v>
      </c>
      <c r="I146" s="228"/>
      <c r="J146" s="229">
        <f>ROUND(I146*H146,2)</f>
        <v>0</v>
      </c>
      <c r="K146" s="225" t="s">
        <v>195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196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196</v>
      </c>
      <c r="BM146" s="234" t="s">
        <v>569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259</v>
      </c>
      <c r="G147" s="37"/>
      <c r="H147" s="37"/>
      <c r="I147" s="238"/>
      <c r="J147" s="37"/>
      <c r="K147" s="37"/>
      <c r="L147" s="41"/>
      <c r="M147" s="242"/>
      <c r="N147" s="243"/>
      <c r="O147" s="244"/>
      <c r="P147" s="244"/>
      <c r="Q147" s="244"/>
      <c r="R147" s="244"/>
      <c r="S147" s="244"/>
      <c r="T147" s="24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64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mu+t0MBQNqkw64RmAz4fmlVVy7t0QjEuM5Cs9/De/oPLKmuJTeuwLXeVne9MQlBt/p76+BUD6ia/t6WNdyjeQw==" hashValue="DMjbGylf3t/21n8+SodUHW3NjrrBBTu5mxw/+VN4gDokeLQOxU3Hi9yLmE+Pz6ak4TekMBGZv+R5aWRaMohAYA==" algorithmName="SHA-512" password="CC35"/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570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ROUND((SUM(BE120:BE147)),  2)</f>
        <v>0</v>
      </c>
      <c r="G33" s="35"/>
      <c r="H33" s="35"/>
      <c r="I33" s="161">
        <v>0.20999999999999999</v>
      </c>
      <c r="J33" s="160">
        <f>ROUND(((SUM(BE120:BE147))*I33),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ROUND((SUM(BF120:BF147)),  2)</f>
        <v>0</v>
      </c>
      <c r="G34" s="35"/>
      <c r="H34" s="35"/>
      <c r="I34" s="161">
        <v>0.14999999999999999</v>
      </c>
      <c r="J34" s="160">
        <f>ROUND(((SUM(BF120:BF147))*I34),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ROUND((SUM(BG120:BG147)),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ROUND((SUM(BH120:BH147)),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ROUND((SUM(BI120:BI147)),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Lověšice - AMAREX N F65-170/032 UL1G-136 3,1kW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571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572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Lověšice - AMAREX N F65-170/032 UL1G-136 3,1kW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P121+P144</f>
        <v>0</v>
      </c>
      <c r="Q120" s="101"/>
      <c r="R120" s="204">
        <f>R121+R144</f>
        <v>0</v>
      </c>
      <c r="S120" s="101"/>
      <c r="T120" s="205">
        <f>T121+T144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BK121+BK144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573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132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SUM(P123:P143)</f>
        <v>0</v>
      </c>
      <c r="Q122" s="215"/>
      <c r="R122" s="216">
        <f>SUM(R123:R143)</f>
        <v>0</v>
      </c>
      <c r="S122" s="215"/>
      <c r="T122" s="217">
        <f>SUM(T123:T143)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SUM(BK123:BK143)</f>
        <v>0</v>
      </c>
    </row>
    <row r="123" s="2" customFormat="1" ht="16.5" customHeight="1">
      <c r="A123" s="35"/>
      <c r="B123" s="36"/>
      <c r="C123" s="223" t="s">
        <v>257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574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81</v>
      </c>
      <c r="D126" s="223" t="s">
        <v>191</v>
      </c>
      <c r="E126" s="224" t="s">
        <v>208</v>
      </c>
      <c r="F126" s="225" t="s">
        <v>209</v>
      </c>
      <c r="G126" s="226" t="s">
        <v>194</v>
      </c>
      <c r="H126" s="227">
        <v>1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210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210</v>
      </c>
      <c r="BM126" s="234" t="s">
        <v>575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212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83</v>
      </c>
      <c r="D128" s="223" t="s">
        <v>191</v>
      </c>
      <c r="E128" s="224" t="s">
        <v>213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576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215</v>
      </c>
      <c r="D130" s="223" t="s">
        <v>191</v>
      </c>
      <c r="E130" s="224" t="s">
        <v>216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577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190</v>
      </c>
      <c r="D132" s="223" t="s">
        <v>191</v>
      </c>
      <c r="E132" s="224" t="s">
        <v>218</v>
      </c>
      <c r="F132" s="225" t="s">
        <v>219</v>
      </c>
      <c r="G132" s="226" t="s">
        <v>194</v>
      </c>
      <c r="H132" s="227">
        <v>0.25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205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205</v>
      </c>
      <c r="BM132" s="234" t="s">
        <v>578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221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>
      <c r="A134" s="35"/>
      <c r="B134" s="36"/>
      <c r="C134" s="223" t="s">
        <v>492</v>
      </c>
      <c r="D134" s="223" t="s">
        <v>191</v>
      </c>
      <c r="E134" s="224" t="s">
        <v>228</v>
      </c>
      <c r="F134" s="225" t="s">
        <v>229</v>
      </c>
      <c r="G134" s="226" t="s">
        <v>194</v>
      </c>
      <c r="H134" s="227">
        <v>1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210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210</v>
      </c>
      <c r="BM134" s="234" t="s">
        <v>579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231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16.5" customHeight="1">
      <c r="A136" s="35"/>
      <c r="B136" s="36"/>
      <c r="C136" s="223" t="s">
        <v>227</v>
      </c>
      <c r="D136" s="223" t="s">
        <v>191</v>
      </c>
      <c r="E136" s="224" t="s">
        <v>233</v>
      </c>
      <c r="F136" s="225" t="s">
        <v>234</v>
      </c>
      <c r="G136" s="226" t="s">
        <v>194</v>
      </c>
      <c r="H136" s="227">
        <v>2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580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238</v>
      </c>
      <c r="F138" s="225" t="s">
        <v>239</v>
      </c>
      <c r="G138" s="226" t="s">
        <v>194</v>
      </c>
      <c r="H138" s="227">
        <v>1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581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241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237</v>
      </c>
      <c r="D140" s="223" t="s">
        <v>191</v>
      </c>
      <c r="E140" s="224" t="s">
        <v>243</v>
      </c>
      <c r="F140" s="225" t="s">
        <v>244</v>
      </c>
      <c r="G140" s="226" t="s">
        <v>194</v>
      </c>
      <c r="H140" s="227">
        <v>1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582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246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201</v>
      </c>
      <c r="D142" s="223" t="s">
        <v>191</v>
      </c>
      <c r="E142" s="224" t="s">
        <v>248</v>
      </c>
      <c r="F142" s="225" t="s">
        <v>249</v>
      </c>
      <c r="G142" s="226" t="s">
        <v>194</v>
      </c>
      <c r="H142" s="227">
        <v>1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205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205</v>
      </c>
      <c r="BM142" s="234" t="s">
        <v>583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251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12" customFormat="1" ht="25.92" customHeight="1">
      <c r="A144" s="12"/>
      <c r="B144" s="207"/>
      <c r="C144" s="208"/>
      <c r="D144" s="209" t="s">
        <v>72</v>
      </c>
      <c r="E144" s="210" t="s">
        <v>252</v>
      </c>
      <c r="F144" s="210" t="s">
        <v>253</v>
      </c>
      <c r="G144" s="208"/>
      <c r="H144" s="208"/>
      <c r="I144" s="211"/>
      <c r="J144" s="212">
        <f>BK144</f>
        <v>0</v>
      </c>
      <c r="K144" s="208"/>
      <c r="L144" s="213"/>
      <c r="M144" s="214"/>
      <c r="N144" s="215"/>
      <c r="O144" s="215"/>
      <c r="P144" s="216">
        <f>P145</f>
        <v>0</v>
      </c>
      <c r="Q144" s="215"/>
      <c r="R144" s="216">
        <f>R145</f>
        <v>0</v>
      </c>
      <c r="S144" s="215"/>
      <c r="T144" s="217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8" t="s">
        <v>254</v>
      </c>
      <c r="AT144" s="219" t="s">
        <v>72</v>
      </c>
      <c r="AU144" s="219" t="s">
        <v>73</v>
      </c>
      <c r="AY144" s="218" t="s">
        <v>188</v>
      </c>
      <c r="BK144" s="220">
        <f>BK145</f>
        <v>0</v>
      </c>
    </row>
    <row r="145" s="12" customFormat="1" ht="22.8" customHeight="1">
      <c r="A145" s="12"/>
      <c r="B145" s="207"/>
      <c r="C145" s="208"/>
      <c r="D145" s="209" t="s">
        <v>72</v>
      </c>
      <c r="E145" s="221" t="s">
        <v>255</v>
      </c>
      <c r="F145" s="221" t="s">
        <v>256</v>
      </c>
      <c r="G145" s="208"/>
      <c r="H145" s="208"/>
      <c r="I145" s="211"/>
      <c r="J145" s="222">
        <f>BK145</f>
        <v>0</v>
      </c>
      <c r="K145" s="208"/>
      <c r="L145" s="213"/>
      <c r="M145" s="214"/>
      <c r="N145" s="215"/>
      <c r="O145" s="215"/>
      <c r="P145" s="216">
        <f>SUM(P146:P147)</f>
        <v>0</v>
      </c>
      <c r="Q145" s="215"/>
      <c r="R145" s="216">
        <f>SUM(R146:R147)</f>
        <v>0</v>
      </c>
      <c r="S145" s="215"/>
      <c r="T145" s="217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8" t="s">
        <v>254</v>
      </c>
      <c r="AT145" s="219" t="s">
        <v>72</v>
      </c>
      <c r="AU145" s="219" t="s">
        <v>81</v>
      </c>
      <c r="AY145" s="218" t="s">
        <v>188</v>
      </c>
      <c r="BK145" s="220">
        <f>SUM(BK146:BK147)</f>
        <v>0</v>
      </c>
    </row>
    <row r="146" s="2" customFormat="1" ht="16.5" customHeight="1">
      <c r="A146" s="35"/>
      <c r="B146" s="36"/>
      <c r="C146" s="223" t="s">
        <v>365</v>
      </c>
      <c r="D146" s="223" t="s">
        <v>191</v>
      </c>
      <c r="E146" s="224" t="s">
        <v>258</v>
      </c>
      <c r="F146" s="225" t="s">
        <v>259</v>
      </c>
      <c r="G146" s="226" t="s">
        <v>260</v>
      </c>
      <c r="H146" s="227">
        <v>1</v>
      </c>
      <c r="I146" s="228"/>
      <c r="J146" s="229">
        <f>ROUND(I146*H146,2)</f>
        <v>0</v>
      </c>
      <c r="K146" s="225" t="s">
        <v>195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196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196</v>
      </c>
      <c r="BM146" s="234" t="s">
        <v>584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259</v>
      </c>
      <c r="G147" s="37"/>
      <c r="H147" s="37"/>
      <c r="I147" s="238"/>
      <c r="J147" s="37"/>
      <c r="K147" s="37"/>
      <c r="L147" s="41"/>
      <c r="M147" s="242"/>
      <c r="N147" s="243"/>
      <c r="O147" s="244"/>
      <c r="P147" s="244"/>
      <c r="Q147" s="244"/>
      <c r="R147" s="244"/>
      <c r="S147" s="244"/>
      <c r="T147" s="24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64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Gi2hMennGyAoUrB5jlRczVmqdBfqVrNvMYlpOQPN9fjQ9TSB4lEFraw+ZmwL9oATUd072dN74CJwfxqijTb/zg==" hashValue="KiX1yI+erBbp1KNX9Mnh+gfdPST2c83yZlKrhbeNF/xfVtBaDGTlB+8XqgTUMnVFNiBCoG6ZnvPHWhfZm7bQSQ==" algorithmName="SHA-512" password="CC35"/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49" t="s">
        <v>585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ROUND((SUM(BE118:BE124)),  2)</f>
        <v>0</v>
      </c>
      <c r="G33" s="35"/>
      <c r="H33" s="35"/>
      <c r="I33" s="161">
        <v>0.20999999999999999</v>
      </c>
      <c r="J33" s="160">
        <f>ROUND(((SUM(BE118:BE124))*I33),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ROUND((SUM(BF118:BF124)),  2)</f>
        <v>0</v>
      </c>
      <c r="G34" s="35"/>
      <c r="H34" s="35"/>
      <c r="I34" s="161">
        <v>0.14999999999999999</v>
      </c>
      <c r="J34" s="160">
        <f>ROUND(((SUM(BF118:BF124))*I34),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ROUND((SUM(BG118:BG124)),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ROUND((SUM(BH118:BH124)),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ROUND((SUM(BI118:BI124)),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Přerov sš 41 - HCP Pump AL-05N 0,4kW ponorné čerpadlo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586</v>
      </c>
      <c r="E97" s="188"/>
      <c r="F97" s="188"/>
      <c r="G97" s="188"/>
      <c r="H97" s="188"/>
      <c r="I97" s="188"/>
      <c r="J97" s="189">
        <f>J119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587</v>
      </c>
      <c r="E98" s="193"/>
      <c r="F98" s="193"/>
      <c r="G98" s="193"/>
      <c r="H98" s="193"/>
      <c r="I98" s="193"/>
      <c r="J98" s="194">
        <f>J120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Údržba a servis čerpadel odpadních vod žst. OŘ Olomouc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30" customHeight="1">
      <c r="A110" s="35"/>
      <c r="B110" s="36"/>
      <c r="C110" s="37"/>
      <c r="D110" s="37"/>
      <c r="E110" s="73" t="str">
        <f>E9</f>
        <v>Přerov sš 41 - HCP Pump AL-05N 0,4kW ponorné čerpadlo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24. 1. 2021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6"/>
      <c r="B117" s="197"/>
      <c r="C117" s="198" t="s">
        <v>174</v>
      </c>
      <c r="D117" s="199" t="s">
        <v>58</v>
      </c>
      <c r="E117" s="199" t="s">
        <v>54</v>
      </c>
      <c r="F117" s="199" t="s">
        <v>55</v>
      </c>
      <c r="G117" s="199" t="s">
        <v>175</v>
      </c>
      <c r="H117" s="199" t="s">
        <v>176</v>
      </c>
      <c r="I117" s="199" t="s">
        <v>177</v>
      </c>
      <c r="J117" s="199" t="s">
        <v>166</v>
      </c>
      <c r="K117" s="200" t="s">
        <v>178</v>
      </c>
      <c r="L117" s="201"/>
      <c r="M117" s="97" t="s">
        <v>1</v>
      </c>
      <c r="N117" s="98" t="s">
        <v>37</v>
      </c>
      <c r="O117" s="98" t="s">
        <v>179</v>
      </c>
      <c r="P117" s="98" t="s">
        <v>180</v>
      </c>
      <c r="Q117" s="98" t="s">
        <v>181</v>
      </c>
      <c r="R117" s="98" t="s">
        <v>182</v>
      </c>
      <c r="S117" s="98" t="s">
        <v>183</v>
      </c>
      <c r="T117" s="99" t="s">
        <v>184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="2" customFormat="1" ht="22.8" customHeight="1">
      <c r="A118" s="35"/>
      <c r="B118" s="36"/>
      <c r="C118" s="104" t="s">
        <v>185</v>
      </c>
      <c r="D118" s="37"/>
      <c r="E118" s="37"/>
      <c r="F118" s="37"/>
      <c r="G118" s="37"/>
      <c r="H118" s="37"/>
      <c r="I118" s="37"/>
      <c r="J118" s="202">
        <f>BK118</f>
        <v>0</v>
      </c>
      <c r="K118" s="37"/>
      <c r="L118" s="41"/>
      <c r="M118" s="100"/>
      <c r="N118" s="203"/>
      <c r="O118" s="101"/>
      <c r="P118" s="204">
        <f>P119</f>
        <v>0</v>
      </c>
      <c r="Q118" s="101"/>
      <c r="R118" s="204">
        <f>R119</f>
        <v>0</v>
      </c>
      <c r="S118" s="101"/>
      <c r="T118" s="205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168</v>
      </c>
      <c r="BK118" s="206">
        <f>BK119</f>
        <v>0</v>
      </c>
    </row>
    <row r="119" s="12" customFormat="1" ht="25.92" customHeight="1">
      <c r="A119" s="12"/>
      <c r="B119" s="207"/>
      <c r="C119" s="208"/>
      <c r="D119" s="209" t="s">
        <v>72</v>
      </c>
      <c r="E119" s="210" t="s">
        <v>186</v>
      </c>
      <c r="F119" s="210" t="s">
        <v>588</v>
      </c>
      <c r="G119" s="208"/>
      <c r="H119" s="208"/>
      <c r="I119" s="211"/>
      <c r="J119" s="212">
        <f>BK119</f>
        <v>0</v>
      </c>
      <c r="K119" s="208"/>
      <c r="L119" s="213"/>
      <c r="M119" s="214"/>
      <c r="N119" s="215"/>
      <c r="O119" s="215"/>
      <c r="P119" s="216">
        <f>P120</f>
        <v>0</v>
      </c>
      <c r="Q119" s="215"/>
      <c r="R119" s="216">
        <f>R120</f>
        <v>0</v>
      </c>
      <c r="S119" s="215"/>
      <c r="T119" s="21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8" t="s">
        <v>81</v>
      </c>
      <c r="AT119" s="219" t="s">
        <v>72</v>
      </c>
      <c r="AU119" s="219" t="s">
        <v>73</v>
      </c>
      <c r="AY119" s="218" t="s">
        <v>188</v>
      </c>
      <c r="BK119" s="220">
        <f>BK120</f>
        <v>0</v>
      </c>
    </row>
    <row r="120" s="12" customFormat="1" ht="22.8" customHeight="1">
      <c r="A120" s="12"/>
      <c r="B120" s="207"/>
      <c r="C120" s="208"/>
      <c r="D120" s="209" t="s">
        <v>72</v>
      </c>
      <c r="E120" s="221" t="s">
        <v>73</v>
      </c>
      <c r="F120" s="221" t="s">
        <v>589</v>
      </c>
      <c r="G120" s="208"/>
      <c r="H120" s="208"/>
      <c r="I120" s="211"/>
      <c r="J120" s="222">
        <f>BK120</f>
        <v>0</v>
      </c>
      <c r="K120" s="208"/>
      <c r="L120" s="213"/>
      <c r="M120" s="214"/>
      <c r="N120" s="215"/>
      <c r="O120" s="215"/>
      <c r="P120" s="216">
        <f>SUM(P121:P124)</f>
        <v>0</v>
      </c>
      <c r="Q120" s="215"/>
      <c r="R120" s="216">
        <f>SUM(R121:R124)</f>
        <v>0</v>
      </c>
      <c r="S120" s="215"/>
      <c r="T120" s="217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8" t="s">
        <v>81</v>
      </c>
      <c r="AT120" s="219" t="s">
        <v>72</v>
      </c>
      <c r="AU120" s="219" t="s">
        <v>81</v>
      </c>
      <c r="AY120" s="218" t="s">
        <v>188</v>
      </c>
      <c r="BK120" s="220">
        <f>SUM(BK121:BK124)</f>
        <v>0</v>
      </c>
    </row>
    <row r="121" s="2" customFormat="1" ht="16.5" customHeight="1">
      <c r="A121" s="35"/>
      <c r="B121" s="36"/>
      <c r="C121" s="223" t="s">
        <v>227</v>
      </c>
      <c r="D121" s="223" t="s">
        <v>191</v>
      </c>
      <c r="E121" s="224" t="s">
        <v>233</v>
      </c>
      <c r="F121" s="225" t="s">
        <v>234</v>
      </c>
      <c r="G121" s="226" t="s">
        <v>194</v>
      </c>
      <c r="H121" s="227">
        <v>1</v>
      </c>
      <c r="I121" s="228"/>
      <c r="J121" s="229">
        <f>ROUND(I121*H121,2)</f>
        <v>0</v>
      </c>
      <c r="K121" s="225" t="s">
        <v>1</v>
      </c>
      <c r="L121" s="41"/>
      <c r="M121" s="230" t="s">
        <v>1</v>
      </c>
      <c r="N121" s="231" t="s">
        <v>38</v>
      </c>
      <c r="O121" s="88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4" t="s">
        <v>210</v>
      </c>
      <c r="AT121" s="234" t="s">
        <v>191</v>
      </c>
      <c r="AU121" s="234" t="s">
        <v>83</v>
      </c>
      <c r="AY121" s="14" t="s">
        <v>188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4" t="s">
        <v>81</v>
      </c>
      <c r="BK121" s="235">
        <f>ROUND(I121*H121,2)</f>
        <v>0</v>
      </c>
      <c r="BL121" s="14" t="s">
        <v>210</v>
      </c>
      <c r="BM121" s="234" t="s">
        <v>590</v>
      </c>
    </row>
    <row r="122" s="2" customFormat="1">
      <c r="A122" s="35"/>
      <c r="B122" s="36"/>
      <c r="C122" s="37"/>
      <c r="D122" s="236" t="s">
        <v>198</v>
      </c>
      <c r="E122" s="37"/>
      <c r="F122" s="237" t="s">
        <v>236</v>
      </c>
      <c r="G122" s="37"/>
      <c r="H122" s="37"/>
      <c r="I122" s="238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198</v>
      </c>
      <c r="AU122" s="14" t="s">
        <v>83</v>
      </c>
    </row>
    <row r="123" s="2" customFormat="1" ht="16.5" customHeight="1">
      <c r="A123" s="35"/>
      <c r="B123" s="36"/>
      <c r="C123" s="223" t="s">
        <v>232</v>
      </c>
      <c r="D123" s="223" t="s">
        <v>191</v>
      </c>
      <c r="E123" s="224" t="s">
        <v>248</v>
      </c>
      <c r="F123" s="225" t="s">
        <v>249</v>
      </c>
      <c r="G123" s="226" t="s">
        <v>194</v>
      </c>
      <c r="H123" s="227">
        <v>1</v>
      </c>
      <c r="I123" s="228"/>
      <c r="J123" s="229">
        <f>ROUND(I123*H123,2)</f>
        <v>0</v>
      </c>
      <c r="K123" s="225" t="s">
        <v>204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205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205</v>
      </c>
      <c r="BM123" s="234" t="s">
        <v>591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251</v>
      </c>
      <c r="G124" s="37"/>
      <c r="H124" s="37"/>
      <c r="I124" s="238"/>
      <c r="J124" s="37"/>
      <c r="K124" s="37"/>
      <c r="L124" s="41"/>
      <c r="M124" s="242"/>
      <c r="N124" s="243"/>
      <c r="O124" s="244"/>
      <c r="P124" s="244"/>
      <c r="Q124" s="244"/>
      <c r="R124" s="244"/>
      <c r="S124" s="244"/>
      <c r="T124" s="24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TvYg4zyEdKRz0KSNDddWy9LDD9IuIMq6rIoopToQxM7Sww5yLu8pF8ze8K5ZLbQQyyWTAdtp+vquVVXOU3g1cg==" hashValue="RbUs45vcVFiAi6YZEM3YHVivQfkD/sbpeidDmJPfDa9nalNOLCRLEB6+2mo0PXO78A1I+nt6WnX4eT6C9FCqgA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49" t="s">
        <v>592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ROUND((SUM(BE118:BE124)),  2)</f>
        <v>0</v>
      </c>
      <c r="G33" s="35"/>
      <c r="H33" s="35"/>
      <c r="I33" s="161">
        <v>0.20999999999999999</v>
      </c>
      <c r="J33" s="160">
        <f>ROUND(((SUM(BE118:BE124))*I33),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ROUND((SUM(BF118:BF124)),  2)</f>
        <v>0</v>
      </c>
      <c r="G34" s="35"/>
      <c r="H34" s="35"/>
      <c r="I34" s="161">
        <v>0.14999999999999999</v>
      </c>
      <c r="J34" s="160">
        <f>ROUND(((SUM(BF118:BF124))*I34),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ROUND((SUM(BG118:BG124)),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ROUND((SUM(BH118:BH124)),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ROUND((SUM(BI118:BI124)),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Přerov sš 42 - HCP Pump AL-05N 0,4kW ponorné čerpadlo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586</v>
      </c>
      <c r="E97" s="188"/>
      <c r="F97" s="188"/>
      <c r="G97" s="188"/>
      <c r="H97" s="188"/>
      <c r="I97" s="188"/>
      <c r="J97" s="189">
        <f>J119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593</v>
      </c>
      <c r="E98" s="193"/>
      <c r="F98" s="193"/>
      <c r="G98" s="193"/>
      <c r="H98" s="193"/>
      <c r="I98" s="193"/>
      <c r="J98" s="194">
        <f>J120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Údržba a servis čerpadel odpadních vod žst. OŘ Olomouc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30" customHeight="1">
      <c r="A110" s="35"/>
      <c r="B110" s="36"/>
      <c r="C110" s="37"/>
      <c r="D110" s="37"/>
      <c r="E110" s="73" t="str">
        <f>E9</f>
        <v>Přerov sš 42 - HCP Pump AL-05N 0,4kW ponorné čerpadlo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24. 1. 2021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6"/>
      <c r="B117" s="197"/>
      <c r="C117" s="198" t="s">
        <v>174</v>
      </c>
      <c r="D117" s="199" t="s">
        <v>58</v>
      </c>
      <c r="E117" s="199" t="s">
        <v>54</v>
      </c>
      <c r="F117" s="199" t="s">
        <v>55</v>
      </c>
      <c r="G117" s="199" t="s">
        <v>175</v>
      </c>
      <c r="H117" s="199" t="s">
        <v>176</v>
      </c>
      <c r="I117" s="199" t="s">
        <v>177</v>
      </c>
      <c r="J117" s="199" t="s">
        <v>166</v>
      </c>
      <c r="K117" s="200" t="s">
        <v>178</v>
      </c>
      <c r="L117" s="201"/>
      <c r="M117" s="97" t="s">
        <v>1</v>
      </c>
      <c r="N117" s="98" t="s">
        <v>37</v>
      </c>
      <c r="O117" s="98" t="s">
        <v>179</v>
      </c>
      <c r="P117" s="98" t="s">
        <v>180</v>
      </c>
      <c r="Q117" s="98" t="s">
        <v>181</v>
      </c>
      <c r="R117" s="98" t="s">
        <v>182</v>
      </c>
      <c r="S117" s="98" t="s">
        <v>183</v>
      </c>
      <c r="T117" s="99" t="s">
        <v>184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="2" customFormat="1" ht="22.8" customHeight="1">
      <c r="A118" s="35"/>
      <c r="B118" s="36"/>
      <c r="C118" s="104" t="s">
        <v>185</v>
      </c>
      <c r="D118" s="37"/>
      <c r="E118" s="37"/>
      <c r="F118" s="37"/>
      <c r="G118" s="37"/>
      <c r="H118" s="37"/>
      <c r="I118" s="37"/>
      <c r="J118" s="202">
        <f>BK118</f>
        <v>0</v>
      </c>
      <c r="K118" s="37"/>
      <c r="L118" s="41"/>
      <c r="M118" s="100"/>
      <c r="N118" s="203"/>
      <c r="O118" s="101"/>
      <c r="P118" s="204">
        <f>P119</f>
        <v>0</v>
      </c>
      <c r="Q118" s="101"/>
      <c r="R118" s="204">
        <f>R119</f>
        <v>0</v>
      </c>
      <c r="S118" s="101"/>
      <c r="T118" s="205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168</v>
      </c>
      <c r="BK118" s="206">
        <f>BK119</f>
        <v>0</v>
      </c>
    </row>
    <row r="119" s="12" customFormat="1" ht="25.92" customHeight="1">
      <c r="A119" s="12"/>
      <c r="B119" s="207"/>
      <c r="C119" s="208"/>
      <c r="D119" s="209" t="s">
        <v>72</v>
      </c>
      <c r="E119" s="210" t="s">
        <v>186</v>
      </c>
      <c r="F119" s="210" t="s">
        <v>588</v>
      </c>
      <c r="G119" s="208"/>
      <c r="H119" s="208"/>
      <c r="I119" s="211"/>
      <c r="J119" s="212">
        <f>BK119</f>
        <v>0</v>
      </c>
      <c r="K119" s="208"/>
      <c r="L119" s="213"/>
      <c r="M119" s="214"/>
      <c r="N119" s="215"/>
      <c r="O119" s="215"/>
      <c r="P119" s="216">
        <f>P120</f>
        <v>0</v>
      </c>
      <c r="Q119" s="215"/>
      <c r="R119" s="216">
        <f>R120</f>
        <v>0</v>
      </c>
      <c r="S119" s="215"/>
      <c r="T119" s="21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8" t="s">
        <v>81</v>
      </c>
      <c r="AT119" s="219" t="s">
        <v>72</v>
      </c>
      <c r="AU119" s="219" t="s">
        <v>73</v>
      </c>
      <c r="AY119" s="218" t="s">
        <v>188</v>
      </c>
      <c r="BK119" s="220">
        <f>BK120</f>
        <v>0</v>
      </c>
    </row>
    <row r="120" s="12" customFormat="1" ht="22.8" customHeight="1">
      <c r="A120" s="12"/>
      <c r="B120" s="207"/>
      <c r="C120" s="208"/>
      <c r="D120" s="209" t="s">
        <v>72</v>
      </c>
      <c r="E120" s="221" t="s">
        <v>73</v>
      </c>
      <c r="F120" s="221" t="s">
        <v>594</v>
      </c>
      <c r="G120" s="208"/>
      <c r="H120" s="208"/>
      <c r="I120" s="211"/>
      <c r="J120" s="222">
        <f>BK120</f>
        <v>0</v>
      </c>
      <c r="K120" s="208"/>
      <c r="L120" s="213"/>
      <c r="M120" s="214"/>
      <c r="N120" s="215"/>
      <c r="O120" s="215"/>
      <c r="P120" s="216">
        <f>SUM(P121:P124)</f>
        <v>0</v>
      </c>
      <c r="Q120" s="215"/>
      <c r="R120" s="216">
        <f>SUM(R121:R124)</f>
        <v>0</v>
      </c>
      <c r="S120" s="215"/>
      <c r="T120" s="217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8" t="s">
        <v>81</v>
      </c>
      <c r="AT120" s="219" t="s">
        <v>72</v>
      </c>
      <c r="AU120" s="219" t="s">
        <v>81</v>
      </c>
      <c r="AY120" s="218" t="s">
        <v>188</v>
      </c>
      <c r="BK120" s="220">
        <f>SUM(BK121:BK124)</f>
        <v>0</v>
      </c>
    </row>
    <row r="121" s="2" customFormat="1" ht="16.5" customHeight="1">
      <c r="A121" s="35"/>
      <c r="B121" s="36"/>
      <c r="C121" s="223" t="s">
        <v>227</v>
      </c>
      <c r="D121" s="223" t="s">
        <v>191</v>
      </c>
      <c r="E121" s="224" t="s">
        <v>233</v>
      </c>
      <c r="F121" s="225" t="s">
        <v>234</v>
      </c>
      <c r="G121" s="226" t="s">
        <v>194</v>
      </c>
      <c r="H121" s="227">
        <v>1</v>
      </c>
      <c r="I121" s="228"/>
      <c r="J121" s="229">
        <f>ROUND(I121*H121,2)</f>
        <v>0</v>
      </c>
      <c r="K121" s="225" t="s">
        <v>1</v>
      </c>
      <c r="L121" s="41"/>
      <c r="M121" s="230" t="s">
        <v>1</v>
      </c>
      <c r="N121" s="231" t="s">
        <v>38</v>
      </c>
      <c r="O121" s="88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4" t="s">
        <v>210</v>
      </c>
      <c r="AT121" s="234" t="s">
        <v>191</v>
      </c>
      <c r="AU121" s="234" t="s">
        <v>83</v>
      </c>
      <c r="AY121" s="14" t="s">
        <v>188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4" t="s">
        <v>81</v>
      </c>
      <c r="BK121" s="235">
        <f>ROUND(I121*H121,2)</f>
        <v>0</v>
      </c>
      <c r="BL121" s="14" t="s">
        <v>210</v>
      </c>
      <c r="BM121" s="234" t="s">
        <v>595</v>
      </c>
    </row>
    <row r="122" s="2" customFormat="1">
      <c r="A122" s="35"/>
      <c r="B122" s="36"/>
      <c r="C122" s="37"/>
      <c r="D122" s="236" t="s">
        <v>198</v>
      </c>
      <c r="E122" s="37"/>
      <c r="F122" s="237" t="s">
        <v>236</v>
      </c>
      <c r="G122" s="37"/>
      <c r="H122" s="37"/>
      <c r="I122" s="238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198</v>
      </c>
      <c r="AU122" s="14" t="s">
        <v>83</v>
      </c>
    </row>
    <row r="123" s="2" customFormat="1" ht="16.5" customHeight="1">
      <c r="A123" s="35"/>
      <c r="B123" s="36"/>
      <c r="C123" s="223" t="s">
        <v>232</v>
      </c>
      <c r="D123" s="223" t="s">
        <v>191</v>
      </c>
      <c r="E123" s="224" t="s">
        <v>248</v>
      </c>
      <c r="F123" s="225" t="s">
        <v>249</v>
      </c>
      <c r="G123" s="226" t="s">
        <v>194</v>
      </c>
      <c r="H123" s="227">
        <v>1</v>
      </c>
      <c r="I123" s="228"/>
      <c r="J123" s="229">
        <f>ROUND(I123*H123,2)</f>
        <v>0</v>
      </c>
      <c r="K123" s="225" t="s">
        <v>204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205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205</v>
      </c>
      <c r="BM123" s="234" t="s">
        <v>596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251</v>
      </c>
      <c r="G124" s="37"/>
      <c r="H124" s="37"/>
      <c r="I124" s="238"/>
      <c r="J124" s="37"/>
      <c r="K124" s="37"/>
      <c r="L124" s="41"/>
      <c r="M124" s="242"/>
      <c r="N124" s="243"/>
      <c r="O124" s="244"/>
      <c r="P124" s="244"/>
      <c r="Q124" s="244"/>
      <c r="R124" s="244"/>
      <c r="S124" s="244"/>
      <c r="T124" s="24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QjW+dND7TUFfCFXfd9iW7OH3HGyjLGkzpDoN8PJGOe7av7X4c79i43Uqr6cPeYBlOHp+lgroLqlU92J0IE/GQg==" hashValue="TbdvBEWc0/jCwoQPT3qriG8iHhJld5feMT++pZ90FBMjvkiJyZqy7Gt1GD+xtPU8HcpBsA/D/uFi9mDIByGgrg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49" t="s">
        <v>597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ROUND((SUM(BE118:BE124)),  2)</f>
        <v>0</v>
      </c>
      <c r="G33" s="35"/>
      <c r="H33" s="35"/>
      <c r="I33" s="161">
        <v>0.20999999999999999</v>
      </c>
      <c r="J33" s="160">
        <f>ROUND(((SUM(BE118:BE124))*I33),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ROUND((SUM(BF118:BF124)),  2)</f>
        <v>0</v>
      </c>
      <c r="G34" s="35"/>
      <c r="H34" s="35"/>
      <c r="I34" s="161">
        <v>0.14999999999999999</v>
      </c>
      <c r="J34" s="160">
        <f>ROUND(((SUM(BF118:BF124))*I34),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ROUND((SUM(BG118:BG124)),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ROUND((SUM(BH118:BH124)),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ROUND((SUM(BI118:BI124)),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Přerov sš 18 - HCP Pump AL-05N 0,4kW ponorné čerpadlo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586</v>
      </c>
      <c r="E97" s="188"/>
      <c r="F97" s="188"/>
      <c r="G97" s="188"/>
      <c r="H97" s="188"/>
      <c r="I97" s="188"/>
      <c r="J97" s="189">
        <f>J119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598</v>
      </c>
      <c r="E98" s="193"/>
      <c r="F98" s="193"/>
      <c r="G98" s="193"/>
      <c r="H98" s="193"/>
      <c r="I98" s="193"/>
      <c r="J98" s="194">
        <f>J120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Údržba a servis čerpadel odpadních vod žst. OŘ Olomouc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30" customHeight="1">
      <c r="A110" s="35"/>
      <c r="B110" s="36"/>
      <c r="C110" s="37"/>
      <c r="D110" s="37"/>
      <c r="E110" s="73" t="str">
        <f>E9</f>
        <v>Přerov sš 18 - HCP Pump AL-05N 0,4kW ponorné čerpadlo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24. 1. 2021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6"/>
      <c r="B117" s="197"/>
      <c r="C117" s="198" t="s">
        <v>174</v>
      </c>
      <c r="D117" s="199" t="s">
        <v>58</v>
      </c>
      <c r="E117" s="199" t="s">
        <v>54</v>
      </c>
      <c r="F117" s="199" t="s">
        <v>55</v>
      </c>
      <c r="G117" s="199" t="s">
        <v>175</v>
      </c>
      <c r="H117" s="199" t="s">
        <v>176</v>
      </c>
      <c r="I117" s="199" t="s">
        <v>177</v>
      </c>
      <c r="J117" s="199" t="s">
        <v>166</v>
      </c>
      <c r="K117" s="200" t="s">
        <v>178</v>
      </c>
      <c r="L117" s="201"/>
      <c r="M117" s="97" t="s">
        <v>1</v>
      </c>
      <c r="N117" s="98" t="s">
        <v>37</v>
      </c>
      <c r="O117" s="98" t="s">
        <v>179</v>
      </c>
      <c r="P117" s="98" t="s">
        <v>180</v>
      </c>
      <c r="Q117" s="98" t="s">
        <v>181</v>
      </c>
      <c r="R117" s="98" t="s">
        <v>182</v>
      </c>
      <c r="S117" s="98" t="s">
        <v>183</v>
      </c>
      <c r="T117" s="99" t="s">
        <v>184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="2" customFormat="1" ht="22.8" customHeight="1">
      <c r="A118" s="35"/>
      <c r="B118" s="36"/>
      <c r="C118" s="104" t="s">
        <v>185</v>
      </c>
      <c r="D118" s="37"/>
      <c r="E118" s="37"/>
      <c r="F118" s="37"/>
      <c r="G118" s="37"/>
      <c r="H118" s="37"/>
      <c r="I118" s="37"/>
      <c r="J118" s="202">
        <f>BK118</f>
        <v>0</v>
      </c>
      <c r="K118" s="37"/>
      <c r="L118" s="41"/>
      <c r="M118" s="100"/>
      <c r="N118" s="203"/>
      <c r="O118" s="101"/>
      <c r="P118" s="204">
        <f>P119</f>
        <v>0</v>
      </c>
      <c r="Q118" s="101"/>
      <c r="R118" s="204">
        <f>R119</f>
        <v>0</v>
      </c>
      <c r="S118" s="101"/>
      <c r="T118" s="205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168</v>
      </c>
      <c r="BK118" s="206">
        <f>BK119</f>
        <v>0</v>
      </c>
    </row>
    <row r="119" s="12" customFormat="1" ht="25.92" customHeight="1">
      <c r="A119" s="12"/>
      <c r="B119" s="207"/>
      <c r="C119" s="208"/>
      <c r="D119" s="209" t="s">
        <v>72</v>
      </c>
      <c r="E119" s="210" t="s">
        <v>186</v>
      </c>
      <c r="F119" s="210" t="s">
        <v>588</v>
      </c>
      <c r="G119" s="208"/>
      <c r="H119" s="208"/>
      <c r="I119" s="211"/>
      <c r="J119" s="212">
        <f>BK119</f>
        <v>0</v>
      </c>
      <c r="K119" s="208"/>
      <c r="L119" s="213"/>
      <c r="M119" s="214"/>
      <c r="N119" s="215"/>
      <c r="O119" s="215"/>
      <c r="P119" s="216">
        <f>P120</f>
        <v>0</v>
      </c>
      <c r="Q119" s="215"/>
      <c r="R119" s="216">
        <f>R120</f>
        <v>0</v>
      </c>
      <c r="S119" s="215"/>
      <c r="T119" s="21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8" t="s">
        <v>81</v>
      </c>
      <c r="AT119" s="219" t="s">
        <v>72</v>
      </c>
      <c r="AU119" s="219" t="s">
        <v>73</v>
      </c>
      <c r="AY119" s="218" t="s">
        <v>188</v>
      </c>
      <c r="BK119" s="220">
        <f>BK120</f>
        <v>0</v>
      </c>
    </row>
    <row r="120" s="12" customFormat="1" ht="22.8" customHeight="1">
      <c r="A120" s="12"/>
      <c r="B120" s="207"/>
      <c r="C120" s="208"/>
      <c r="D120" s="209" t="s">
        <v>72</v>
      </c>
      <c r="E120" s="221" t="s">
        <v>73</v>
      </c>
      <c r="F120" s="221" t="s">
        <v>599</v>
      </c>
      <c r="G120" s="208"/>
      <c r="H120" s="208"/>
      <c r="I120" s="211"/>
      <c r="J120" s="222">
        <f>BK120</f>
        <v>0</v>
      </c>
      <c r="K120" s="208"/>
      <c r="L120" s="213"/>
      <c r="M120" s="214"/>
      <c r="N120" s="215"/>
      <c r="O120" s="215"/>
      <c r="P120" s="216">
        <f>SUM(P121:P124)</f>
        <v>0</v>
      </c>
      <c r="Q120" s="215"/>
      <c r="R120" s="216">
        <f>SUM(R121:R124)</f>
        <v>0</v>
      </c>
      <c r="S120" s="215"/>
      <c r="T120" s="217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8" t="s">
        <v>81</v>
      </c>
      <c r="AT120" s="219" t="s">
        <v>72</v>
      </c>
      <c r="AU120" s="219" t="s">
        <v>81</v>
      </c>
      <c r="AY120" s="218" t="s">
        <v>188</v>
      </c>
      <c r="BK120" s="220">
        <f>SUM(BK121:BK124)</f>
        <v>0</v>
      </c>
    </row>
    <row r="121" s="2" customFormat="1" ht="16.5" customHeight="1">
      <c r="A121" s="35"/>
      <c r="B121" s="36"/>
      <c r="C121" s="223" t="s">
        <v>227</v>
      </c>
      <c r="D121" s="223" t="s">
        <v>191</v>
      </c>
      <c r="E121" s="224" t="s">
        <v>233</v>
      </c>
      <c r="F121" s="225" t="s">
        <v>234</v>
      </c>
      <c r="G121" s="226" t="s">
        <v>194</v>
      </c>
      <c r="H121" s="227">
        <v>1</v>
      </c>
      <c r="I121" s="228"/>
      <c r="J121" s="229">
        <f>ROUND(I121*H121,2)</f>
        <v>0</v>
      </c>
      <c r="K121" s="225" t="s">
        <v>1</v>
      </c>
      <c r="L121" s="41"/>
      <c r="M121" s="230" t="s">
        <v>1</v>
      </c>
      <c r="N121" s="231" t="s">
        <v>38</v>
      </c>
      <c r="O121" s="88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4" t="s">
        <v>210</v>
      </c>
      <c r="AT121" s="234" t="s">
        <v>191</v>
      </c>
      <c r="AU121" s="234" t="s">
        <v>83</v>
      </c>
      <c r="AY121" s="14" t="s">
        <v>188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4" t="s">
        <v>81</v>
      </c>
      <c r="BK121" s="235">
        <f>ROUND(I121*H121,2)</f>
        <v>0</v>
      </c>
      <c r="BL121" s="14" t="s">
        <v>210</v>
      </c>
      <c r="BM121" s="234" t="s">
        <v>600</v>
      </c>
    </row>
    <row r="122" s="2" customFormat="1">
      <c r="A122" s="35"/>
      <c r="B122" s="36"/>
      <c r="C122" s="37"/>
      <c r="D122" s="236" t="s">
        <v>198</v>
      </c>
      <c r="E122" s="37"/>
      <c r="F122" s="237" t="s">
        <v>236</v>
      </c>
      <c r="G122" s="37"/>
      <c r="H122" s="37"/>
      <c r="I122" s="238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198</v>
      </c>
      <c r="AU122" s="14" t="s">
        <v>83</v>
      </c>
    </row>
    <row r="123" s="2" customFormat="1" ht="16.5" customHeight="1">
      <c r="A123" s="35"/>
      <c r="B123" s="36"/>
      <c r="C123" s="223" t="s">
        <v>232</v>
      </c>
      <c r="D123" s="223" t="s">
        <v>191</v>
      </c>
      <c r="E123" s="224" t="s">
        <v>248</v>
      </c>
      <c r="F123" s="225" t="s">
        <v>249</v>
      </c>
      <c r="G123" s="226" t="s">
        <v>194</v>
      </c>
      <c r="H123" s="227">
        <v>1</v>
      </c>
      <c r="I123" s="228"/>
      <c r="J123" s="229">
        <f>ROUND(I123*H123,2)</f>
        <v>0</v>
      </c>
      <c r="K123" s="225" t="s">
        <v>204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205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205</v>
      </c>
      <c r="BM123" s="234" t="s">
        <v>601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251</v>
      </c>
      <c r="G124" s="37"/>
      <c r="H124" s="37"/>
      <c r="I124" s="238"/>
      <c r="J124" s="37"/>
      <c r="K124" s="37"/>
      <c r="L124" s="41"/>
      <c r="M124" s="242"/>
      <c r="N124" s="243"/>
      <c r="O124" s="244"/>
      <c r="P124" s="244"/>
      <c r="Q124" s="244"/>
      <c r="R124" s="244"/>
      <c r="S124" s="244"/>
      <c r="T124" s="24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mzs08jlqJakWl7FHPNMB0/C2IeF/KfbzCWvjJmflFxxOVfzf8os/nF7tbc+4DedmvNTzNFt2YwFiIScPdGEEgQ==" hashValue="6AZQVr5R1cGu3wjMXWL4ET6YQb1Z0oAOOphYD+yzjJqa4q4KB6p6KEPuWt8wc7hj5G9oYC37qA8F8E9TmE4mmQ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1" customFormat="1" ht="12" customHeight="1">
      <c r="B8" s="17"/>
      <c r="D8" s="147" t="s">
        <v>162</v>
      </c>
      <c r="L8" s="17"/>
    </row>
    <row r="9" s="2" customFormat="1" ht="16.5" customHeight="1">
      <c r="A9" s="35"/>
      <c r="B9" s="41"/>
      <c r="C9" s="35"/>
      <c r="D9" s="35"/>
      <c r="E9" s="148" t="s">
        <v>602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603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604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ROUND((SUM(BE124:BE140)),  2)</f>
        <v>0</v>
      </c>
      <c r="G35" s="35"/>
      <c r="H35" s="35"/>
      <c r="I35" s="161">
        <v>0.20999999999999999</v>
      </c>
      <c r="J35" s="160">
        <f>ROUND(((SUM(BE124:BE140))*I35),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ROUND((SUM(BF124:BF140)),  2)</f>
        <v>0</v>
      </c>
      <c r="G36" s="35"/>
      <c r="H36" s="35"/>
      <c r="I36" s="161">
        <v>0.14999999999999999</v>
      </c>
      <c r="J36" s="160">
        <f>ROUND(((SUM(BF124:BF140))*I36),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ROUND((SUM(BG124:BG140)),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ROUND((SUM(BH124:BH140)),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ROUND((SUM(BI124:BI140)),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603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Filiálka_v - Vyčištění mokré jímky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165</v>
      </c>
      <c r="D96" s="182"/>
      <c r="E96" s="182"/>
      <c r="F96" s="182"/>
      <c r="G96" s="182"/>
      <c r="H96" s="182"/>
      <c r="I96" s="182"/>
      <c r="J96" s="183" t="s">
        <v>166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167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168</v>
      </c>
    </row>
    <row r="99" s="9" customFormat="1" ht="24.96" customHeight="1">
      <c r="A99" s="9"/>
      <c r="B99" s="185"/>
      <c r="C99" s="186"/>
      <c r="D99" s="187" t="s">
        <v>605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606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171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172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Údržba a servis čerpadel odpadních vod žst. OŘ Olomouc 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162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0" t="s">
        <v>602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603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E11</f>
        <v>Filiálka_v - Vyčištění mokré jímky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 xml:space="preserve"> </v>
      </c>
      <c r="G118" s="37"/>
      <c r="H118" s="37"/>
      <c r="I118" s="29" t="s">
        <v>22</v>
      </c>
      <c r="J118" s="76" t="str">
        <f>IF(J14="","",J14)</f>
        <v>24. 1. 2021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29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199" t="s">
        <v>166</v>
      </c>
      <c r="K123" s="200" t="s">
        <v>178</v>
      </c>
      <c r="L123" s="201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P125+P137</f>
        <v>0</v>
      </c>
      <c r="Q124" s="101"/>
      <c r="R124" s="204">
        <f>R125+R137</f>
        <v>0</v>
      </c>
      <c r="S124" s="101"/>
      <c r="T124" s="205">
        <f>T125+T137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168</v>
      </c>
      <c r="BK124" s="206">
        <f>BK125+BK137</f>
        <v>0</v>
      </c>
    </row>
    <row r="125" s="12" customFormat="1" ht="25.92" customHeight="1">
      <c r="A125" s="12"/>
      <c r="B125" s="207"/>
      <c r="C125" s="208"/>
      <c r="D125" s="209" t="s">
        <v>72</v>
      </c>
      <c r="E125" s="210" t="s">
        <v>607</v>
      </c>
      <c r="F125" s="210" t="s">
        <v>608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</f>
        <v>0</v>
      </c>
      <c r="Q125" s="215"/>
      <c r="R125" s="216">
        <f>R126</f>
        <v>0</v>
      </c>
      <c r="S125" s="215"/>
      <c r="T125" s="21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81</v>
      </c>
      <c r="AT125" s="219" t="s">
        <v>72</v>
      </c>
      <c r="AU125" s="219" t="s">
        <v>73</v>
      </c>
      <c r="AY125" s="218" t="s">
        <v>188</v>
      </c>
      <c r="BK125" s="220">
        <f>BK126</f>
        <v>0</v>
      </c>
    </row>
    <row r="126" s="12" customFormat="1" ht="22.8" customHeight="1">
      <c r="A126" s="12"/>
      <c r="B126" s="207"/>
      <c r="C126" s="208"/>
      <c r="D126" s="209" t="s">
        <v>72</v>
      </c>
      <c r="E126" s="221" t="s">
        <v>237</v>
      </c>
      <c r="F126" s="221" t="s">
        <v>609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SUM(P127:P136)</f>
        <v>0</v>
      </c>
      <c r="Q126" s="215"/>
      <c r="R126" s="216">
        <f>SUM(R127:R136)</f>
        <v>0</v>
      </c>
      <c r="S126" s="215"/>
      <c r="T126" s="21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81</v>
      </c>
      <c r="AT126" s="219" t="s">
        <v>72</v>
      </c>
      <c r="AU126" s="219" t="s">
        <v>81</v>
      </c>
      <c r="AY126" s="218" t="s">
        <v>188</v>
      </c>
      <c r="BK126" s="220">
        <f>SUM(BK127:BK136)</f>
        <v>0</v>
      </c>
    </row>
    <row r="127" s="2" customFormat="1" ht="16.5" customHeight="1">
      <c r="A127" s="35"/>
      <c r="B127" s="36"/>
      <c r="C127" s="223" t="s">
        <v>81</v>
      </c>
      <c r="D127" s="223" t="s">
        <v>191</v>
      </c>
      <c r="E127" s="224" t="s">
        <v>610</v>
      </c>
      <c r="F127" s="225" t="s">
        <v>611</v>
      </c>
      <c r="G127" s="226" t="s">
        <v>194</v>
      </c>
      <c r="H127" s="227">
        <v>4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210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210</v>
      </c>
      <c r="BM127" s="234" t="s">
        <v>612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613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>
      <c r="A129" s="35"/>
      <c r="B129" s="36"/>
      <c r="C129" s="223" t="s">
        <v>83</v>
      </c>
      <c r="D129" s="223" t="s">
        <v>191</v>
      </c>
      <c r="E129" s="224" t="s">
        <v>614</v>
      </c>
      <c r="F129" s="225" t="s">
        <v>615</v>
      </c>
      <c r="G129" s="226" t="s">
        <v>616</v>
      </c>
      <c r="H129" s="227">
        <v>4.5999999999999996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210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210</v>
      </c>
      <c r="BM129" s="234" t="s">
        <v>617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618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215</v>
      </c>
      <c r="D131" s="223" t="s">
        <v>191</v>
      </c>
      <c r="E131" s="224" t="s">
        <v>218</v>
      </c>
      <c r="F131" s="225" t="s">
        <v>219</v>
      </c>
      <c r="G131" s="226" t="s">
        <v>194</v>
      </c>
      <c r="H131" s="227">
        <v>2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205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205</v>
      </c>
      <c r="BM131" s="234" t="s">
        <v>619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221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210</v>
      </c>
      <c r="D133" s="223" t="s">
        <v>191</v>
      </c>
      <c r="E133" s="224" t="s">
        <v>233</v>
      </c>
      <c r="F133" s="225" t="s">
        <v>234</v>
      </c>
      <c r="G133" s="226" t="s">
        <v>194</v>
      </c>
      <c r="H133" s="227">
        <v>4</v>
      </c>
      <c r="I133" s="228"/>
      <c r="J133" s="229">
        <f>ROUND(I133*H133,2)</f>
        <v>0</v>
      </c>
      <c r="K133" s="225" t="s">
        <v>204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210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210</v>
      </c>
      <c r="BM133" s="234" t="s">
        <v>620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236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 ht="16.5" customHeight="1">
      <c r="A135" s="35"/>
      <c r="B135" s="36"/>
      <c r="C135" s="223" t="s">
        <v>254</v>
      </c>
      <c r="D135" s="223" t="s">
        <v>191</v>
      </c>
      <c r="E135" s="224" t="s">
        <v>432</v>
      </c>
      <c r="F135" s="225" t="s">
        <v>433</v>
      </c>
      <c r="G135" s="226" t="s">
        <v>194</v>
      </c>
      <c r="H135" s="227">
        <v>4</v>
      </c>
      <c r="I135" s="228"/>
      <c r="J135" s="229">
        <f>ROUND(I135*H135,2)</f>
        <v>0</v>
      </c>
      <c r="K135" s="225" t="s">
        <v>204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210</v>
      </c>
      <c r="AT135" s="234" t="s">
        <v>191</v>
      </c>
      <c r="AU135" s="234" t="s">
        <v>83</v>
      </c>
      <c r="AY135" s="14" t="s">
        <v>188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81</v>
      </c>
      <c r="BK135" s="235">
        <f>ROUND(I135*H135,2)</f>
        <v>0</v>
      </c>
      <c r="BL135" s="14" t="s">
        <v>210</v>
      </c>
      <c r="BM135" s="234" t="s">
        <v>621</v>
      </c>
    </row>
    <row r="136" s="2" customFormat="1">
      <c r="A136" s="35"/>
      <c r="B136" s="36"/>
      <c r="C136" s="37"/>
      <c r="D136" s="236" t="s">
        <v>198</v>
      </c>
      <c r="E136" s="37"/>
      <c r="F136" s="237" t="s">
        <v>435</v>
      </c>
      <c r="G136" s="37"/>
      <c r="H136" s="37"/>
      <c r="I136" s="238"/>
      <c r="J136" s="37"/>
      <c r="K136" s="37"/>
      <c r="L136" s="41"/>
      <c r="M136" s="239"/>
      <c r="N136" s="24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198</v>
      </c>
      <c r="AU136" s="14" t="s">
        <v>83</v>
      </c>
    </row>
    <row r="137" s="12" customFormat="1" ht="25.92" customHeight="1">
      <c r="A137" s="12"/>
      <c r="B137" s="207"/>
      <c r="C137" s="208"/>
      <c r="D137" s="209" t="s">
        <v>72</v>
      </c>
      <c r="E137" s="210" t="s">
        <v>252</v>
      </c>
      <c r="F137" s="210" t="s">
        <v>253</v>
      </c>
      <c r="G137" s="208"/>
      <c r="H137" s="208"/>
      <c r="I137" s="211"/>
      <c r="J137" s="212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8" t="s">
        <v>254</v>
      </c>
      <c r="AT137" s="219" t="s">
        <v>72</v>
      </c>
      <c r="AU137" s="219" t="s">
        <v>73</v>
      </c>
      <c r="AY137" s="218" t="s">
        <v>188</v>
      </c>
      <c r="BK137" s="220">
        <f>BK138</f>
        <v>0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255</v>
      </c>
      <c r="F138" s="221" t="s">
        <v>256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254</v>
      </c>
      <c r="AT138" s="219" t="s">
        <v>72</v>
      </c>
      <c r="AU138" s="219" t="s">
        <v>81</v>
      </c>
      <c r="AY138" s="218" t="s">
        <v>188</v>
      </c>
      <c r="BK138" s="220">
        <f>SUM(BK139:BK140)</f>
        <v>0</v>
      </c>
    </row>
    <row r="139" s="2" customFormat="1" ht="16.5" customHeight="1">
      <c r="A139" s="35"/>
      <c r="B139" s="36"/>
      <c r="C139" s="223" t="s">
        <v>492</v>
      </c>
      <c r="D139" s="223" t="s">
        <v>191</v>
      </c>
      <c r="E139" s="224" t="s">
        <v>258</v>
      </c>
      <c r="F139" s="225" t="s">
        <v>259</v>
      </c>
      <c r="G139" s="226" t="s">
        <v>260</v>
      </c>
      <c r="H139" s="227">
        <v>1</v>
      </c>
      <c r="I139" s="228"/>
      <c r="J139" s="229">
        <f>ROUND(I139*H139,2)</f>
        <v>0</v>
      </c>
      <c r="K139" s="225" t="s">
        <v>1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196</v>
      </c>
      <c r="AT139" s="234" t="s">
        <v>191</v>
      </c>
      <c r="AU139" s="234" t="s">
        <v>83</v>
      </c>
      <c r="AY139" s="14" t="s">
        <v>188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81</v>
      </c>
      <c r="BK139" s="235">
        <f>ROUND(I139*H139,2)</f>
        <v>0</v>
      </c>
      <c r="BL139" s="14" t="s">
        <v>196</v>
      </c>
      <c r="BM139" s="234" t="s">
        <v>622</v>
      </c>
    </row>
    <row r="140" s="2" customFormat="1">
      <c r="A140" s="35"/>
      <c r="B140" s="36"/>
      <c r="C140" s="37"/>
      <c r="D140" s="236" t="s">
        <v>198</v>
      </c>
      <c r="E140" s="37"/>
      <c r="F140" s="237" t="s">
        <v>259</v>
      </c>
      <c r="G140" s="37"/>
      <c r="H140" s="37"/>
      <c r="I140" s="238"/>
      <c r="J140" s="37"/>
      <c r="K140" s="37"/>
      <c r="L140" s="41"/>
      <c r="M140" s="242"/>
      <c r="N140" s="243"/>
      <c r="O140" s="244"/>
      <c r="P140" s="244"/>
      <c r="Q140" s="244"/>
      <c r="R140" s="244"/>
      <c r="S140" s="244"/>
      <c r="T140" s="24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198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q2fCUGdMY1pwwKuXtWv8ONPOSDviY5V4RblbZpSi3rflMvFvF5Ygx2iAmJ6EvEEMOMTYpDLcs5o3DywpwpDKOg==" hashValue="ZVCEbTzLG+cfj4MKmifMYrBOyJ0TESmgrtrzGm+5bcItOpWcuKnaNdO6BzXk6yFku7nYWUO8JYV9iT6R80QchA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1" customFormat="1" ht="12" customHeight="1">
      <c r="B8" s="17"/>
      <c r="D8" s="147" t="s">
        <v>162</v>
      </c>
      <c r="L8" s="17"/>
    </row>
    <row r="9" s="2" customFormat="1" ht="16.5" customHeight="1">
      <c r="A9" s="35"/>
      <c r="B9" s="41"/>
      <c r="C9" s="35"/>
      <c r="D9" s="35"/>
      <c r="E9" s="148" t="s">
        <v>602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603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ROUND((SUM(BE124:BE140)),  2)</f>
        <v>0</v>
      </c>
      <c r="G35" s="35"/>
      <c r="H35" s="35"/>
      <c r="I35" s="161">
        <v>0.20999999999999999</v>
      </c>
      <c r="J35" s="160">
        <f>ROUND(((SUM(BE124:BE140))*I35),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ROUND((SUM(BF124:BF140)),  2)</f>
        <v>0</v>
      </c>
      <c r="G36" s="35"/>
      <c r="H36" s="35"/>
      <c r="I36" s="161">
        <v>0.14999999999999999</v>
      </c>
      <c r="J36" s="160">
        <f>ROUND(((SUM(BF124:BF140))*I36),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ROUND((SUM(BG124:BG140)),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ROUND((SUM(BH124:BH140)),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ROUND((SUM(BI124:BI140)),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603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ČST4 - Vyčištění mokré jímky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165</v>
      </c>
      <c r="D96" s="182"/>
      <c r="E96" s="182"/>
      <c r="F96" s="182"/>
      <c r="G96" s="182"/>
      <c r="H96" s="182"/>
      <c r="I96" s="182"/>
      <c r="J96" s="183" t="s">
        <v>166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167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168</v>
      </c>
    </row>
    <row r="99" s="9" customFormat="1" ht="24.96" customHeight="1">
      <c r="A99" s="9"/>
      <c r="B99" s="185"/>
      <c r="C99" s="186"/>
      <c r="D99" s="187" t="s">
        <v>605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606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171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172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Údržba a servis čerpadel odpadních vod žst. OŘ Olomouc 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162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0" t="s">
        <v>602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603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E11</f>
        <v>ČST4 - Vyčištění mokré jímky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 xml:space="preserve"> </v>
      </c>
      <c r="G118" s="37"/>
      <c r="H118" s="37"/>
      <c r="I118" s="29" t="s">
        <v>22</v>
      </c>
      <c r="J118" s="76" t="str">
        <f>IF(J14="","",J14)</f>
        <v>24. 1. 2021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29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199" t="s">
        <v>166</v>
      </c>
      <c r="K123" s="200" t="s">
        <v>178</v>
      </c>
      <c r="L123" s="201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P125+P137</f>
        <v>0</v>
      </c>
      <c r="Q124" s="101"/>
      <c r="R124" s="204">
        <f>R125+R137</f>
        <v>0</v>
      </c>
      <c r="S124" s="101"/>
      <c r="T124" s="205">
        <f>T125+T137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168</v>
      </c>
      <c r="BK124" s="206">
        <f>BK125+BK137</f>
        <v>0</v>
      </c>
    </row>
    <row r="125" s="12" customFormat="1" ht="25.92" customHeight="1">
      <c r="A125" s="12"/>
      <c r="B125" s="207"/>
      <c r="C125" s="208"/>
      <c r="D125" s="209" t="s">
        <v>72</v>
      </c>
      <c r="E125" s="210" t="s">
        <v>607</v>
      </c>
      <c r="F125" s="210" t="s">
        <v>608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</f>
        <v>0</v>
      </c>
      <c r="Q125" s="215"/>
      <c r="R125" s="216">
        <f>R126</f>
        <v>0</v>
      </c>
      <c r="S125" s="215"/>
      <c r="T125" s="21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81</v>
      </c>
      <c r="AT125" s="219" t="s">
        <v>72</v>
      </c>
      <c r="AU125" s="219" t="s">
        <v>73</v>
      </c>
      <c r="AY125" s="218" t="s">
        <v>188</v>
      </c>
      <c r="BK125" s="220">
        <f>BK126</f>
        <v>0</v>
      </c>
    </row>
    <row r="126" s="12" customFormat="1" ht="22.8" customHeight="1">
      <c r="A126" s="12"/>
      <c r="B126" s="207"/>
      <c r="C126" s="208"/>
      <c r="D126" s="209" t="s">
        <v>72</v>
      </c>
      <c r="E126" s="221" t="s">
        <v>237</v>
      </c>
      <c r="F126" s="221" t="s">
        <v>609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SUM(P127:P136)</f>
        <v>0</v>
      </c>
      <c r="Q126" s="215"/>
      <c r="R126" s="216">
        <f>SUM(R127:R136)</f>
        <v>0</v>
      </c>
      <c r="S126" s="215"/>
      <c r="T126" s="21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81</v>
      </c>
      <c r="AT126" s="219" t="s">
        <v>72</v>
      </c>
      <c r="AU126" s="219" t="s">
        <v>81</v>
      </c>
      <c r="AY126" s="218" t="s">
        <v>188</v>
      </c>
      <c r="BK126" s="220">
        <f>SUM(BK127:BK136)</f>
        <v>0</v>
      </c>
    </row>
    <row r="127" s="2" customFormat="1" ht="16.5" customHeight="1">
      <c r="A127" s="35"/>
      <c r="B127" s="36"/>
      <c r="C127" s="223" t="s">
        <v>210</v>
      </c>
      <c r="D127" s="223" t="s">
        <v>191</v>
      </c>
      <c r="E127" s="224" t="s">
        <v>218</v>
      </c>
      <c r="F127" s="225" t="s">
        <v>219</v>
      </c>
      <c r="G127" s="226" t="s">
        <v>194</v>
      </c>
      <c r="H127" s="227">
        <v>2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205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205</v>
      </c>
      <c r="BM127" s="234" t="s">
        <v>624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221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 ht="16.5" customHeight="1">
      <c r="A129" s="35"/>
      <c r="B129" s="36"/>
      <c r="C129" s="223" t="s">
        <v>254</v>
      </c>
      <c r="D129" s="223" t="s">
        <v>191</v>
      </c>
      <c r="E129" s="224" t="s">
        <v>233</v>
      </c>
      <c r="F129" s="225" t="s">
        <v>234</v>
      </c>
      <c r="G129" s="226" t="s">
        <v>194</v>
      </c>
      <c r="H129" s="227">
        <v>4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210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210</v>
      </c>
      <c r="BM129" s="234" t="s">
        <v>625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236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492</v>
      </c>
      <c r="D131" s="223" t="s">
        <v>191</v>
      </c>
      <c r="E131" s="224" t="s">
        <v>432</v>
      </c>
      <c r="F131" s="225" t="s">
        <v>433</v>
      </c>
      <c r="G131" s="226" t="s">
        <v>194</v>
      </c>
      <c r="H131" s="227">
        <v>4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210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210</v>
      </c>
      <c r="BM131" s="234" t="s">
        <v>626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435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81</v>
      </c>
      <c r="D133" s="223" t="s">
        <v>191</v>
      </c>
      <c r="E133" s="224" t="s">
        <v>610</v>
      </c>
      <c r="F133" s="225" t="s">
        <v>611</v>
      </c>
      <c r="G133" s="226" t="s">
        <v>194</v>
      </c>
      <c r="H133" s="227">
        <v>4</v>
      </c>
      <c r="I133" s="228"/>
      <c r="J133" s="229">
        <f>ROUND(I133*H133,2)</f>
        <v>0</v>
      </c>
      <c r="K133" s="225" t="s">
        <v>204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210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210</v>
      </c>
      <c r="BM133" s="234" t="s">
        <v>627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613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>
      <c r="A135" s="35"/>
      <c r="B135" s="36"/>
      <c r="C135" s="223" t="s">
        <v>83</v>
      </c>
      <c r="D135" s="223" t="s">
        <v>191</v>
      </c>
      <c r="E135" s="224" t="s">
        <v>614</v>
      </c>
      <c r="F135" s="225" t="s">
        <v>615</v>
      </c>
      <c r="G135" s="226" t="s">
        <v>616</v>
      </c>
      <c r="H135" s="227">
        <v>31.199999999999999</v>
      </c>
      <c r="I135" s="228"/>
      <c r="J135" s="229">
        <f>ROUND(I135*H135,2)</f>
        <v>0</v>
      </c>
      <c r="K135" s="225" t="s">
        <v>204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210</v>
      </c>
      <c r="AT135" s="234" t="s">
        <v>191</v>
      </c>
      <c r="AU135" s="234" t="s">
        <v>83</v>
      </c>
      <c r="AY135" s="14" t="s">
        <v>188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81</v>
      </c>
      <c r="BK135" s="235">
        <f>ROUND(I135*H135,2)</f>
        <v>0</v>
      </c>
      <c r="BL135" s="14" t="s">
        <v>210</v>
      </c>
      <c r="BM135" s="234" t="s">
        <v>628</v>
      </c>
    </row>
    <row r="136" s="2" customFormat="1">
      <c r="A136" s="35"/>
      <c r="B136" s="36"/>
      <c r="C136" s="37"/>
      <c r="D136" s="236" t="s">
        <v>198</v>
      </c>
      <c r="E136" s="37"/>
      <c r="F136" s="237" t="s">
        <v>618</v>
      </c>
      <c r="G136" s="37"/>
      <c r="H136" s="37"/>
      <c r="I136" s="238"/>
      <c r="J136" s="37"/>
      <c r="K136" s="37"/>
      <c r="L136" s="41"/>
      <c r="M136" s="239"/>
      <c r="N136" s="24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198</v>
      </c>
      <c r="AU136" s="14" t="s">
        <v>83</v>
      </c>
    </row>
    <row r="137" s="12" customFormat="1" ht="25.92" customHeight="1">
      <c r="A137" s="12"/>
      <c r="B137" s="207"/>
      <c r="C137" s="208"/>
      <c r="D137" s="209" t="s">
        <v>72</v>
      </c>
      <c r="E137" s="210" t="s">
        <v>252</v>
      </c>
      <c r="F137" s="210" t="s">
        <v>253</v>
      </c>
      <c r="G137" s="208"/>
      <c r="H137" s="208"/>
      <c r="I137" s="211"/>
      <c r="J137" s="212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8" t="s">
        <v>254</v>
      </c>
      <c r="AT137" s="219" t="s">
        <v>72</v>
      </c>
      <c r="AU137" s="219" t="s">
        <v>73</v>
      </c>
      <c r="AY137" s="218" t="s">
        <v>188</v>
      </c>
      <c r="BK137" s="220">
        <f>BK138</f>
        <v>0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255</v>
      </c>
      <c r="F138" s="221" t="s">
        <v>256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254</v>
      </c>
      <c r="AT138" s="219" t="s">
        <v>72</v>
      </c>
      <c r="AU138" s="219" t="s">
        <v>81</v>
      </c>
      <c r="AY138" s="218" t="s">
        <v>188</v>
      </c>
      <c r="BK138" s="220">
        <f>SUM(BK139:BK140)</f>
        <v>0</v>
      </c>
    </row>
    <row r="139" s="2" customFormat="1" ht="16.5" customHeight="1">
      <c r="A139" s="35"/>
      <c r="B139" s="36"/>
      <c r="C139" s="223" t="s">
        <v>215</v>
      </c>
      <c r="D139" s="223" t="s">
        <v>191</v>
      </c>
      <c r="E139" s="224" t="s">
        <v>258</v>
      </c>
      <c r="F139" s="225" t="s">
        <v>259</v>
      </c>
      <c r="G139" s="226" t="s">
        <v>260</v>
      </c>
      <c r="H139" s="227">
        <v>2</v>
      </c>
      <c r="I139" s="228"/>
      <c r="J139" s="229">
        <f>ROUND(I139*H139,2)</f>
        <v>0</v>
      </c>
      <c r="K139" s="225" t="s">
        <v>1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196</v>
      </c>
      <c r="AT139" s="234" t="s">
        <v>191</v>
      </c>
      <c r="AU139" s="234" t="s">
        <v>83</v>
      </c>
      <c r="AY139" s="14" t="s">
        <v>188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81</v>
      </c>
      <c r="BK139" s="235">
        <f>ROUND(I139*H139,2)</f>
        <v>0</v>
      </c>
      <c r="BL139" s="14" t="s">
        <v>196</v>
      </c>
      <c r="BM139" s="234" t="s">
        <v>629</v>
      </c>
    </row>
    <row r="140" s="2" customFormat="1">
      <c r="A140" s="35"/>
      <c r="B140" s="36"/>
      <c r="C140" s="37"/>
      <c r="D140" s="236" t="s">
        <v>198</v>
      </c>
      <c r="E140" s="37"/>
      <c r="F140" s="237" t="s">
        <v>259</v>
      </c>
      <c r="G140" s="37"/>
      <c r="H140" s="37"/>
      <c r="I140" s="238"/>
      <c r="J140" s="37"/>
      <c r="K140" s="37"/>
      <c r="L140" s="41"/>
      <c r="M140" s="242"/>
      <c r="N140" s="243"/>
      <c r="O140" s="244"/>
      <c r="P140" s="244"/>
      <c r="Q140" s="244"/>
      <c r="R140" s="244"/>
      <c r="S140" s="244"/>
      <c r="T140" s="24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198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EhV00zw1QbulgnPT4wP3KjlhVPdhEjfJCKGLsWWmOI4h9ekG1oz6Xjdk8iPj54RsWhnsXe4PjljRiLbY2+QmWw==" hashValue="WM61oLgDoyM91yG35iKJJQL2JQjfsCLDlHVTs4tP1fujUjk2HxR/NrbXZnI7hULmAhGWF4ZjYjCVpn1+x05HCg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1" customFormat="1" ht="12" customHeight="1">
      <c r="B8" s="17"/>
      <c r="D8" s="147" t="s">
        <v>162</v>
      </c>
      <c r="L8" s="17"/>
    </row>
    <row r="9" s="2" customFormat="1" ht="16.5" customHeight="1">
      <c r="A9" s="35"/>
      <c r="B9" s="41"/>
      <c r="C9" s="35"/>
      <c r="D9" s="35"/>
      <c r="E9" s="148" t="s">
        <v>602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603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630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ROUND((SUM(BE124:BE140)),  2)</f>
        <v>0</v>
      </c>
      <c r="G35" s="35"/>
      <c r="H35" s="35"/>
      <c r="I35" s="161">
        <v>0.20999999999999999</v>
      </c>
      <c r="J35" s="160">
        <f>ROUND(((SUM(BE124:BE140))*I35),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ROUND((SUM(BF124:BF140)),  2)</f>
        <v>0</v>
      </c>
      <c r="G36" s="35"/>
      <c r="H36" s="35"/>
      <c r="I36" s="161">
        <v>0.14999999999999999</v>
      </c>
      <c r="J36" s="160">
        <f>ROUND(((SUM(BF124:BF140))*I36),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ROUND((SUM(BG124:BG140)),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ROUND((SUM(BH124:BH140)),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ROUND((SUM(BI124:BI140)),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603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ČST3 - Vyčištění mokré jímky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165</v>
      </c>
      <c r="D96" s="182"/>
      <c r="E96" s="182"/>
      <c r="F96" s="182"/>
      <c r="G96" s="182"/>
      <c r="H96" s="182"/>
      <c r="I96" s="182"/>
      <c r="J96" s="183" t="s">
        <v>166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167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168</v>
      </c>
    </row>
    <row r="99" s="9" customFormat="1" ht="24.96" customHeight="1">
      <c r="A99" s="9"/>
      <c r="B99" s="185"/>
      <c r="C99" s="186"/>
      <c r="D99" s="187" t="s">
        <v>605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606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171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172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Údržba a servis čerpadel odpadních vod žst. OŘ Olomouc 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162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0" t="s">
        <v>602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603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E11</f>
        <v>ČST3 - Vyčištění mokré jímky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 xml:space="preserve"> </v>
      </c>
      <c r="G118" s="37"/>
      <c r="H118" s="37"/>
      <c r="I118" s="29" t="s">
        <v>22</v>
      </c>
      <c r="J118" s="76" t="str">
        <f>IF(J14="","",J14)</f>
        <v>24. 1. 2021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29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199" t="s">
        <v>166</v>
      </c>
      <c r="K123" s="200" t="s">
        <v>178</v>
      </c>
      <c r="L123" s="201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P125+P137</f>
        <v>0</v>
      </c>
      <c r="Q124" s="101"/>
      <c r="R124" s="204">
        <f>R125+R137</f>
        <v>0</v>
      </c>
      <c r="S124" s="101"/>
      <c r="T124" s="205">
        <f>T125+T137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168</v>
      </c>
      <c r="BK124" s="206">
        <f>BK125+BK137</f>
        <v>0</v>
      </c>
    </row>
    <row r="125" s="12" customFormat="1" ht="25.92" customHeight="1">
      <c r="A125" s="12"/>
      <c r="B125" s="207"/>
      <c r="C125" s="208"/>
      <c r="D125" s="209" t="s">
        <v>72</v>
      </c>
      <c r="E125" s="210" t="s">
        <v>607</v>
      </c>
      <c r="F125" s="210" t="s">
        <v>608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</f>
        <v>0</v>
      </c>
      <c r="Q125" s="215"/>
      <c r="R125" s="216">
        <f>R126</f>
        <v>0</v>
      </c>
      <c r="S125" s="215"/>
      <c r="T125" s="21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81</v>
      </c>
      <c r="AT125" s="219" t="s">
        <v>72</v>
      </c>
      <c r="AU125" s="219" t="s">
        <v>73</v>
      </c>
      <c r="AY125" s="218" t="s">
        <v>188</v>
      </c>
      <c r="BK125" s="220">
        <f>BK126</f>
        <v>0</v>
      </c>
    </row>
    <row r="126" s="12" customFormat="1" ht="22.8" customHeight="1">
      <c r="A126" s="12"/>
      <c r="B126" s="207"/>
      <c r="C126" s="208"/>
      <c r="D126" s="209" t="s">
        <v>72</v>
      </c>
      <c r="E126" s="221" t="s">
        <v>237</v>
      </c>
      <c r="F126" s="221" t="s">
        <v>609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SUM(P127:P136)</f>
        <v>0</v>
      </c>
      <c r="Q126" s="215"/>
      <c r="R126" s="216">
        <f>SUM(R127:R136)</f>
        <v>0</v>
      </c>
      <c r="S126" s="215"/>
      <c r="T126" s="21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81</v>
      </c>
      <c r="AT126" s="219" t="s">
        <v>72</v>
      </c>
      <c r="AU126" s="219" t="s">
        <v>81</v>
      </c>
      <c r="AY126" s="218" t="s">
        <v>188</v>
      </c>
      <c r="BK126" s="220">
        <f>SUM(BK127:BK136)</f>
        <v>0</v>
      </c>
    </row>
    <row r="127" s="2" customFormat="1" ht="16.5" customHeight="1">
      <c r="A127" s="35"/>
      <c r="B127" s="36"/>
      <c r="C127" s="223" t="s">
        <v>210</v>
      </c>
      <c r="D127" s="223" t="s">
        <v>191</v>
      </c>
      <c r="E127" s="224" t="s">
        <v>610</v>
      </c>
      <c r="F127" s="225" t="s">
        <v>611</v>
      </c>
      <c r="G127" s="226" t="s">
        <v>194</v>
      </c>
      <c r="H127" s="227">
        <v>4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210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210</v>
      </c>
      <c r="BM127" s="234" t="s">
        <v>631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613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>
      <c r="A129" s="35"/>
      <c r="B129" s="36"/>
      <c r="C129" s="223" t="s">
        <v>254</v>
      </c>
      <c r="D129" s="223" t="s">
        <v>191</v>
      </c>
      <c r="E129" s="224" t="s">
        <v>614</v>
      </c>
      <c r="F129" s="225" t="s">
        <v>615</v>
      </c>
      <c r="G129" s="226" t="s">
        <v>616</v>
      </c>
      <c r="H129" s="227">
        <v>18.199999999999999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210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210</v>
      </c>
      <c r="BM129" s="234" t="s">
        <v>632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618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81</v>
      </c>
      <c r="D131" s="223" t="s">
        <v>191</v>
      </c>
      <c r="E131" s="224" t="s">
        <v>218</v>
      </c>
      <c r="F131" s="225" t="s">
        <v>219</v>
      </c>
      <c r="G131" s="226" t="s">
        <v>194</v>
      </c>
      <c r="H131" s="227">
        <v>2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205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205</v>
      </c>
      <c r="BM131" s="234" t="s">
        <v>633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221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83</v>
      </c>
      <c r="D133" s="223" t="s">
        <v>191</v>
      </c>
      <c r="E133" s="224" t="s">
        <v>233</v>
      </c>
      <c r="F133" s="225" t="s">
        <v>234</v>
      </c>
      <c r="G133" s="226" t="s">
        <v>194</v>
      </c>
      <c r="H133" s="227">
        <v>4</v>
      </c>
      <c r="I133" s="228"/>
      <c r="J133" s="229">
        <f>ROUND(I133*H133,2)</f>
        <v>0</v>
      </c>
      <c r="K133" s="225" t="s">
        <v>204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210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210</v>
      </c>
      <c r="BM133" s="234" t="s">
        <v>634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236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 ht="16.5" customHeight="1">
      <c r="A135" s="35"/>
      <c r="B135" s="36"/>
      <c r="C135" s="223" t="s">
        <v>215</v>
      </c>
      <c r="D135" s="223" t="s">
        <v>191</v>
      </c>
      <c r="E135" s="224" t="s">
        <v>432</v>
      </c>
      <c r="F135" s="225" t="s">
        <v>433</v>
      </c>
      <c r="G135" s="226" t="s">
        <v>194</v>
      </c>
      <c r="H135" s="227">
        <v>4</v>
      </c>
      <c r="I135" s="228"/>
      <c r="J135" s="229">
        <f>ROUND(I135*H135,2)</f>
        <v>0</v>
      </c>
      <c r="K135" s="225" t="s">
        <v>204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210</v>
      </c>
      <c r="AT135" s="234" t="s">
        <v>191</v>
      </c>
      <c r="AU135" s="234" t="s">
        <v>83</v>
      </c>
      <c r="AY135" s="14" t="s">
        <v>188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81</v>
      </c>
      <c r="BK135" s="235">
        <f>ROUND(I135*H135,2)</f>
        <v>0</v>
      </c>
      <c r="BL135" s="14" t="s">
        <v>210</v>
      </c>
      <c r="BM135" s="234" t="s">
        <v>635</v>
      </c>
    </row>
    <row r="136" s="2" customFormat="1">
      <c r="A136" s="35"/>
      <c r="B136" s="36"/>
      <c r="C136" s="37"/>
      <c r="D136" s="236" t="s">
        <v>198</v>
      </c>
      <c r="E136" s="37"/>
      <c r="F136" s="237" t="s">
        <v>435</v>
      </c>
      <c r="G136" s="37"/>
      <c r="H136" s="37"/>
      <c r="I136" s="238"/>
      <c r="J136" s="37"/>
      <c r="K136" s="37"/>
      <c r="L136" s="41"/>
      <c r="M136" s="239"/>
      <c r="N136" s="24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198</v>
      </c>
      <c r="AU136" s="14" t="s">
        <v>83</v>
      </c>
    </row>
    <row r="137" s="12" customFormat="1" ht="25.92" customHeight="1">
      <c r="A137" s="12"/>
      <c r="B137" s="207"/>
      <c r="C137" s="208"/>
      <c r="D137" s="209" t="s">
        <v>72</v>
      </c>
      <c r="E137" s="210" t="s">
        <v>252</v>
      </c>
      <c r="F137" s="210" t="s">
        <v>253</v>
      </c>
      <c r="G137" s="208"/>
      <c r="H137" s="208"/>
      <c r="I137" s="211"/>
      <c r="J137" s="212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8" t="s">
        <v>254</v>
      </c>
      <c r="AT137" s="219" t="s">
        <v>72</v>
      </c>
      <c r="AU137" s="219" t="s">
        <v>73</v>
      </c>
      <c r="AY137" s="218" t="s">
        <v>188</v>
      </c>
      <c r="BK137" s="220">
        <f>BK138</f>
        <v>0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255</v>
      </c>
      <c r="F138" s="221" t="s">
        <v>256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254</v>
      </c>
      <c r="AT138" s="219" t="s">
        <v>72</v>
      </c>
      <c r="AU138" s="219" t="s">
        <v>81</v>
      </c>
      <c r="AY138" s="218" t="s">
        <v>188</v>
      </c>
      <c r="BK138" s="220">
        <f>SUM(BK139:BK140)</f>
        <v>0</v>
      </c>
    </row>
    <row r="139" s="2" customFormat="1" ht="16.5" customHeight="1">
      <c r="A139" s="35"/>
      <c r="B139" s="36"/>
      <c r="C139" s="223" t="s">
        <v>492</v>
      </c>
      <c r="D139" s="223" t="s">
        <v>191</v>
      </c>
      <c r="E139" s="224" t="s">
        <v>258</v>
      </c>
      <c r="F139" s="225" t="s">
        <v>259</v>
      </c>
      <c r="G139" s="226" t="s">
        <v>260</v>
      </c>
      <c r="H139" s="227">
        <v>2</v>
      </c>
      <c r="I139" s="228"/>
      <c r="J139" s="229">
        <f>ROUND(I139*H139,2)</f>
        <v>0</v>
      </c>
      <c r="K139" s="225" t="s">
        <v>1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196</v>
      </c>
      <c r="AT139" s="234" t="s">
        <v>191</v>
      </c>
      <c r="AU139" s="234" t="s">
        <v>83</v>
      </c>
      <c r="AY139" s="14" t="s">
        <v>188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81</v>
      </c>
      <c r="BK139" s="235">
        <f>ROUND(I139*H139,2)</f>
        <v>0</v>
      </c>
      <c r="BL139" s="14" t="s">
        <v>196</v>
      </c>
      <c r="BM139" s="234" t="s">
        <v>636</v>
      </c>
    </row>
    <row r="140" s="2" customFormat="1">
      <c r="A140" s="35"/>
      <c r="B140" s="36"/>
      <c r="C140" s="37"/>
      <c r="D140" s="236" t="s">
        <v>198</v>
      </c>
      <c r="E140" s="37"/>
      <c r="F140" s="237" t="s">
        <v>259</v>
      </c>
      <c r="G140" s="37"/>
      <c r="H140" s="37"/>
      <c r="I140" s="238"/>
      <c r="J140" s="37"/>
      <c r="K140" s="37"/>
      <c r="L140" s="41"/>
      <c r="M140" s="242"/>
      <c r="N140" s="243"/>
      <c r="O140" s="244"/>
      <c r="P140" s="244"/>
      <c r="Q140" s="244"/>
      <c r="R140" s="244"/>
      <c r="S140" s="244"/>
      <c r="T140" s="24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198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speHf8OFh049EDDKAcyWKucewwiIVk/oiEjQu/J5X2Z78UPH0XGWRgYnmUeieJ7VRgkzqGWssRURAvOBI2x3Ww==" hashValue="PyPZbd3gK1T33M3+OazjW1L1hZfRPKUrX+vJ3Vmp1tMJVymdZL4CX6qp+bGZY4TpO3zM+WUBRtwjpI3VhMOEQg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1" customFormat="1" ht="12" customHeight="1">
      <c r="B8" s="17"/>
      <c r="D8" s="147" t="s">
        <v>162</v>
      </c>
      <c r="L8" s="17"/>
    </row>
    <row r="9" s="2" customFormat="1" ht="16.5" customHeight="1">
      <c r="A9" s="35"/>
      <c r="B9" s="41"/>
      <c r="C9" s="35"/>
      <c r="D9" s="35"/>
      <c r="E9" s="148" t="s">
        <v>602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603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637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ROUND((SUM(BE124:BE140)),  2)</f>
        <v>0</v>
      </c>
      <c r="G35" s="35"/>
      <c r="H35" s="35"/>
      <c r="I35" s="161">
        <v>0.20999999999999999</v>
      </c>
      <c r="J35" s="160">
        <f>ROUND(((SUM(BE124:BE140))*I35),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ROUND((SUM(BF124:BF140)),  2)</f>
        <v>0</v>
      </c>
      <c r="G36" s="35"/>
      <c r="H36" s="35"/>
      <c r="I36" s="161">
        <v>0.14999999999999999</v>
      </c>
      <c r="J36" s="160">
        <f>ROUND(((SUM(BF124:BF140))*I36),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ROUND((SUM(BG124:BG140)),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ROUND((SUM(BH124:BH140)),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ROUND((SUM(BI124:BI140)),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603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ČST2 - Vyčištění mokré jímky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165</v>
      </c>
      <c r="D96" s="182"/>
      <c r="E96" s="182"/>
      <c r="F96" s="182"/>
      <c r="G96" s="182"/>
      <c r="H96" s="182"/>
      <c r="I96" s="182"/>
      <c r="J96" s="183" t="s">
        <v>166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167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168</v>
      </c>
    </row>
    <row r="99" s="9" customFormat="1" ht="24.96" customHeight="1">
      <c r="A99" s="9"/>
      <c r="B99" s="185"/>
      <c r="C99" s="186"/>
      <c r="D99" s="187" t="s">
        <v>605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606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171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172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Údržba a servis čerpadel odpadních vod žst. OŘ Olomouc 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162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0" t="s">
        <v>602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603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E11</f>
        <v>ČST2 - Vyčištění mokré jímky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 xml:space="preserve"> </v>
      </c>
      <c r="G118" s="37"/>
      <c r="H118" s="37"/>
      <c r="I118" s="29" t="s">
        <v>22</v>
      </c>
      <c r="J118" s="76" t="str">
        <f>IF(J14="","",J14)</f>
        <v>24. 1. 2021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29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199" t="s">
        <v>166</v>
      </c>
      <c r="K123" s="200" t="s">
        <v>178</v>
      </c>
      <c r="L123" s="201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P125+P137</f>
        <v>0</v>
      </c>
      <c r="Q124" s="101"/>
      <c r="R124" s="204">
        <f>R125+R137</f>
        <v>0</v>
      </c>
      <c r="S124" s="101"/>
      <c r="T124" s="205">
        <f>T125+T137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168</v>
      </c>
      <c r="BK124" s="206">
        <f>BK125+BK137</f>
        <v>0</v>
      </c>
    </row>
    <row r="125" s="12" customFormat="1" ht="25.92" customHeight="1">
      <c r="A125" s="12"/>
      <c r="B125" s="207"/>
      <c r="C125" s="208"/>
      <c r="D125" s="209" t="s">
        <v>72</v>
      </c>
      <c r="E125" s="210" t="s">
        <v>607</v>
      </c>
      <c r="F125" s="210" t="s">
        <v>608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</f>
        <v>0</v>
      </c>
      <c r="Q125" s="215"/>
      <c r="R125" s="216">
        <f>R126</f>
        <v>0</v>
      </c>
      <c r="S125" s="215"/>
      <c r="T125" s="21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81</v>
      </c>
      <c r="AT125" s="219" t="s">
        <v>72</v>
      </c>
      <c r="AU125" s="219" t="s">
        <v>73</v>
      </c>
      <c r="AY125" s="218" t="s">
        <v>188</v>
      </c>
      <c r="BK125" s="220">
        <f>BK126</f>
        <v>0</v>
      </c>
    </row>
    <row r="126" s="12" customFormat="1" ht="22.8" customHeight="1">
      <c r="A126" s="12"/>
      <c r="B126" s="207"/>
      <c r="C126" s="208"/>
      <c r="D126" s="209" t="s">
        <v>72</v>
      </c>
      <c r="E126" s="221" t="s">
        <v>237</v>
      </c>
      <c r="F126" s="221" t="s">
        <v>609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SUM(P127:P136)</f>
        <v>0</v>
      </c>
      <c r="Q126" s="215"/>
      <c r="R126" s="216">
        <f>SUM(R127:R136)</f>
        <v>0</v>
      </c>
      <c r="S126" s="215"/>
      <c r="T126" s="21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81</v>
      </c>
      <c r="AT126" s="219" t="s">
        <v>72</v>
      </c>
      <c r="AU126" s="219" t="s">
        <v>81</v>
      </c>
      <c r="AY126" s="218" t="s">
        <v>188</v>
      </c>
      <c r="BK126" s="220">
        <f>SUM(BK127:BK136)</f>
        <v>0</v>
      </c>
    </row>
    <row r="127" s="2" customFormat="1" ht="16.5" customHeight="1">
      <c r="A127" s="35"/>
      <c r="B127" s="36"/>
      <c r="C127" s="223" t="s">
        <v>210</v>
      </c>
      <c r="D127" s="223" t="s">
        <v>191</v>
      </c>
      <c r="E127" s="224" t="s">
        <v>610</v>
      </c>
      <c r="F127" s="225" t="s">
        <v>611</v>
      </c>
      <c r="G127" s="226" t="s">
        <v>194</v>
      </c>
      <c r="H127" s="227">
        <v>4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210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210</v>
      </c>
      <c r="BM127" s="234" t="s">
        <v>638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613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>
      <c r="A129" s="35"/>
      <c r="B129" s="36"/>
      <c r="C129" s="223" t="s">
        <v>254</v>
      </c>
      <c r="D129" s="223" t="s">
        <v>191</v>
      </c>
      <c r="E129" s="224" t="s">
        <v>614</v>
      </c>
      <c r="F129" s="225" t="s">
        <v>615</v>
      </c>
      <c r="G129" s="226" t="s">
        <v>616</v>
      </c>
      <c r="H129" s="227">
        <v>18.199999999999999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210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210</v>
      </c>
      <c r="BM129" s="234" t="s">
        <v>639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618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81</v>
      </c>
      <c r="D131" s="223" t="s">
        <v>191</v>
      </c>
      <c r="E131" s="224" t="s">
        <v>218</v>
      </c>
      <c r="F131" s="225" t="s">
        <v>219</v>
      </c>
      <c r="G131" s="226" t="s">
        <v>194</v>
      </c>
      <c r="H131" s="227">
        <v>2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205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205</v>
      </c>
      <c r="BM131" s="234" t="s">
        <v>640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221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83</v>
      </c>
      <c r="D133" s="223" t="s">
        <v>191</v>
      </c>
      <c r="E133" s="224" t="s">
        <v>233</v>
      </c>
      <c r="F133" s="225" t="s">
        <v>234</v>
      </c>
      <c r="G133" s="226" t="s">
        <v>194</v>
      </c>
      <c r="H133" s="227">
        <v>4</v>
      </c>
      <c r="I133" s="228"/>
      <c r="J133" s="229">
        <f>ROUND(I133*H133,2)</f>
        <v>0</v>
      </c>
      <c r="K133" s="225" t="s">
        <v>204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210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210</v>
      </c>
      <c r="BM133" s="234" t="s">
        <v>641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236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 ht="16.5" customHeight="1">
      <c r="A135" s="35"/>
      <c r="B135" s="36"/>
      <c r="C135" s="223" t="s">
        <v>215</v>
      </c>
      <c r="D135" s="223" t="s">
        <v>191</v>
      </c>
      <c r="E135" s="224" t="s">
        <v>432</v>
      </c>
      <c r="F135" s="225" t="s">
        <v>433</v>
      </c>
      <c r="G135" s="226" t="s">
        <v>194</v>
      </c>
      <c r="H135" s="227">
        <v>4</v>
      </c>
      <c r="I135" s="228"/>
      <c r="J135" s="229">
        <f>ROUND(I135*H135,2)</f>
        <v>0</v>
      </c>
      <c r="K135" s="225" t="s">
        <v>204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210</v>
      </c>
      <c r="AT135" s="234" t="s">
        <v>191</v>
      </c>
      <c r="AU135" s="234" t="s">
        <v>83</v>
      </c>
      <c r="AY135" s="14" t="s">
        <v>188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81</v>
      </c>
      <c r="BK135" s="235">
        <f>ROUND(I135*H135,2)</f>
        <v>0</v>
      </c>
      <c r="BL135" s="14" t="s">
        <v>210</v>
      </c>
      <c r="BM135" s="234" t="s">
        <v>642</v>
      </c>
    </row>
    <row r="136" s="2" customFormat="1">
      <c r="A136" s="35"/>
      <c r="B136" s="36"/>
      <c r="C136" s="37"/>
      <c r="D136" s="236" t="s">
        <v>198</v>
      </c>
      <c r="E136" s="37"/>
      <c r="F136" s="237" t="s">
        <v>435</v>
      </c>
      <c r="G136" s="37"/>
      <c r="H136" s="37"/>
      <c r="I136" s="238"/>
      <c r="J136" s="37"/>
      <c r="K136" s="37"/>
      <c r="L136" s="41"/>
      <c r="M136" s="239"/>
      <c r="N136" s="24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198</v>
      </c>
      <c r="AU136" s="14" t="s">
        <v>83</v>
      </c>
    </row>
    <row r="137" s="12" customFormat="1" ht="25.92" customHeight="1">
      <c r="A137" s="12"/>
      <c r="B137" s="207"/>
      <c r="C137" s="208"/>
      <c r="D137" s="209" t="s">
        <v>72</v>
      </c>
      <c r="E137" s="210" t="s">
        <v>252</v>
      </c>
      <c r="F137" s="210" t="s">
        <v>253</v>
      </c>
      <c r="G137" s="208"/>
      <c r="H137" s="208"/>
      <c r="I137" s="211"/>
      <c r="J137" s="212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8" t="s">
        <v>254</v>
      </c>
      <c r="AT137" s="219" t="s">
        <v>72</v>
      </c>
      <c r="AU137" s="219" t="s">
        <v>73</v>
      </c>
      <c r="AY137" s="218" t="s">
        <v>188</v>
      </c>
      <c r="BK137" s="220">
        <f>BK138</f>
        <v>0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255</v>
      </c>
      <c r="F138" s="221" t="s">
        <v>256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254</v>
      </c>
      <c r="AT138" s="219" t="s">
        <v>72</v>
      </c>
      <c r="AU138" s="219" t="s">
        <v>81</v>
      </c>
      <c r="AY138" s="218" t="s">
        <v>188</v>
      </c>
      <c r="BK138" s="220">
        <f>SUM(BK139:BK140)</f>
        <v>0</v>
      </c>
    </row>
    <row r="139" s="2" customFormat="1" ht="16.5" customHeight="1">
      <c r="A139" s="35"/>
      <c r="B139" s="36"/>
      <c r="C139" s="223" t="s">
        <v>492</v>
      </c>
      <c r="D139" s="223" t="s">
        <v>191</v>
      </c>
      <c r="E139" s="224" t="s">
        <v>258</v>
      </c>
      <c r="F139" s="225" t="s">
        <v>259</v>
      </c>
      <c r="G139" s="226" t="s">
        <v>260</v>
      </c>
      <c r="H139" s="227">
        <v>2</v>
      </c>
      <c r="I139" s="228"/>
      <c r="J139" s="229">
        <f>ROUND(I139*H139,2)</f>
        <v>0</v>
      </c>
      <c r="K139" s="225" t="s">
        <v>1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196</v>
      </c>
      <c r="AT139" s="234" t="s">
        <v>191</v>
      </c>
      <c r="AU139" s="234" t="s">
        <v>83</v>
      </c>
      <c r="AY139" s="14" t="s">
        <v>188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81</v>
      </c>
      <c r="BK139" s="235">
        <f>ROUND(I139*H139,2)</f>
        <v>0</v>
      </c>
      <c r="BL139" s="14" t="s">
        <v>196</v>
      </c>
      <c r="BM139" s="234" t="s">
        <v>643</v>
      </c>
    </row>
    <row r="140" s="2" customFormat="1">
      <c r="A140" s="35"/>
      <c r="B140" s="36"/>
      <c r="C140" s="37"/>
      <c r="D140" s="236" t="s">
        <v>198</v>
      </c>
      <c r="E140" s="37"/>
      <c r="F140" s="237" t="s">
        <v>259</v>
      </c>
      <c r="G140" s="37"/>
      <c r="H140" s="37"/>
      <c r="I140" s="238"/>
      <c r="J140" s="37"/>
      <c r="K140" s="37"/>
      <c r="L140" s="41"/>
      <c r="M140" s="242"/>
      <c r="N140" s="243"/>
      <c r="O140" s="244"/>
      <c r="P140" s="244"/>
      <c r="Q140" s="244"/>
      <c r="R140" s="244"/>
      <c r="S140" s="244"/>
      <c r="T140" s="24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198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fP8kqKwXSYCT+mLFmAq2FESbDrxGMgP3xYK5i88l/ZPYT/KS1S2zndxOT0tGdUBxpifp+rIkVEmyy1boC5pzDQ==" hashValue="Z8qrjUPYnp2MtW9FEOSy4+AhExpD0/6cfi1O2TQImx+j5ILdEmZX/k8dAIw1O5eltHt5UsrJwaGBYId/vtCzXw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1" customFormat="1" ht="12" customHeight="1">
      <c r="B8" s="17"/>
      <c r="D8" s="147" t="s">
        <v>162</v>
      </c>
      <c r="L8" s="17"/>
    </row>
    <row r="9" s="2" customFormat="1" ht="16.5" customHeight="1">
      <c r="A9" s="35"/>
      <c r="B9" s="41"/>
      <c r="C9" s="35"/>
      <c r="D9" s="35"/>
      <c r="E9" s="148" t="s">
        <v>602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603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644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ROUND((SUM(BE124:BE140)),  2)</f>
        <v>0</v>
      </c>
      <c r="G35" s="35"/>
      <c r="H35" s="35"/>
      <c r="I35" s="161">
        <v>0.20999999999999999</v>
      </c>
      <c r="J35" s="160">
        <f>ROUND(((SUM(BE124:BE140))*I35),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ROUND((SUM(BF124:BF140)),  2)</f>
        <v>0</v>
      </c>
      <c r="G36" s="35"/>
      <c r="H36" s="35"/>
      <c r="I36" s="161">
        <v>0.14999999999999999</v>
      </c>
      <c r="J36" s="160">
        <f>ROUND(((SUM(BF124:BF140))*I36),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ROUND((SUM(BG124:BG140)),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ROUND((SUM(BH124:BH140)),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ROUND((SUM(BI124:BI140)),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603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ČST1 - Vyčištění mokré jímky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165</v>
      </c>
      <c r="D96" s="182"/>
      <c r="E96" s="182"/>
      <c r="F96" s="182"/>
      <c r="G96" s="182"/>
      <c r="H96" s="182"/>
      <c r="I96" s="182"/>
      <c r="J96" s="183" t="s">
        <v>166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167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168</v>
      </c>
    </row>
    <row r="99" s="9" customFormat="1" ht="24.96" customHeight="1">
      <c r="A99" s="9"/>
      <c r="B99" s="185"/>
      <c r="C99" s="186"/>
      <c r="D99" s="187" t="s">
        <v>605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606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171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172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Údržba a servis čerpadel odpadních vod žst. OŘ Olomouc 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162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0" t="s">
        <v>602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603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E11</f>
        <v>ČST1 - Vyčištění mokré jímky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 xml:space="preserve"> </v>
      </c>
      <c r="G118" s="37"/>
      <c r="H118" s="37"/>
      <c r="I118" s="29" t="s">
        <v>22</v>
      </c>
      <c r="J118" s="76" t="str">
        <f>IF(J14="","",J14)</f>
        <v>24. 1. 2021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29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199" t="s">
        <v>166</v>
      </c>
      <c r="K123" s="200" t="s">
        <v>178</v>
      </c>
      <c r="L123" s="201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P125+P137</f>
        <v>0</v>
      </c>
      <c r="Q124" s="101"/>
      <c r="R124" s="204">
        <f>R125+R137</f>
        <v>0</v>
      </c>
      <c r="S124" s="101"/>
      <c r="T124" s="205">
        <f>T125+T137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168</v>
      </c>
      <c r="BK124" s="206">
        <f>BK125+BK137</f>
        <v>0</v>
      </c>
    </row>
    <row r="125" s="12" customFormat="1" ht="25.92" customHeight="1">
      <c r="A125" s="12"/>
      <c r="B125" s="207"/>
      <c r="C125" s="208"/>
      <c r="D125" s="209" t="s">
        <v>72</v>
      </c>
      <c r="E125" s="210" t="s">
        <v>607</v>
      </c>
      <c r="F125" s="210" t="s">
        <v>608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</f>
        <v>0</v>
      </c>
      <c r="Q125" s="215"/>
      <c r="R125" s="216">
        <f>R126</f>
        <v>0</v>
      </c>
      <c r="S125" s="215"/>
      <c r="T125" s="21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81</v>
      </c>
      <c r="AT125" s="219" t="s">
        <v>72</v>
      </c>
      <c r="AU125" s="219" t="s">
        <v>73</v>
      </c>
      <c r="AY125" s="218" t="s">
        <v>188</v>
      </c>
      <c r="BK125" s="220">
        <f>BK126</f>
        <v>0</v>
      </c>
    </row>
    <row r="126" s="12" customFormat="1" ht="22.8" customHeight="1">
      <c r="A126" s="12"/>
      <c r="B126" s="207"/>
      <c r="C126" s="208"/>
      <c r="D126" s="209" t="s">
        <v>72</v>
      </c>
      <c r="E126" s="221" t="s">
        <v>237</v>
      </c>
      <c r="F126" s="221" t="s">
        <v>609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SUM(P127:P136)</f>
        <v>0</v>
      </c>
      <c r="Q126" s="215"/>
      <c r="R126" s="216">
        <f>SUM(R127:R136)</f>
        <v>0</v>
      </c>
      <c r="S126" s="215"/>
      <c r="T126" s="21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81</v>
      </c>
      <c r="AT126" s="219" t="s">
        <v>72</v>
      </c>
      <c r="AU126" s="219" t="s">
        <v>81</v>
      </c>
      <c r="AY126" s="218" t="s">
        <v>188</v>
      </c>
      <c r="BK126" s="220">
        <f>SUM(BK127:BK136)</f>
        <v>0</v>
      </c>
    </row>
    <row r="127" s="2" customFormat="1" ht="16.5" customHeight="1">
      <c r="A127" s="35"/>
      <c r="B127" s="36"/>
      <c r="C127" s="223" t="s">
        <v>210</v>
      </c>
      <c r="D127" s="223" t="s">
        <v>191</v>
      </c>
      <c r="E127" s="224" t="s">
        <v>610</v>
      </c>
      <c r="F127" s="225" t="s">
        <v>611</v>
      </c>
      <c r="G127" s="226" t="s">
        <v>194</v>
      </c>
      <c r="H127" s="227">
        <v>12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210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210</v>
      </c>
      <c r="BM127" s="234" t="s">
        <v>645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613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>
      <c r="A129" s="35"/>
      <c r="B129" s="36"/>
      <c r="C129" s="223" t="s">
        <v>254</v>
      </c>
      <c r="D129" s="223" t="s">
        <v>191</v>
      </c>
      <c r="E129" s="224" t="s">
        <v>614</v>
      </c>
      <c r="F129" s="225" t="s">
        <v>615</v>
      </c>
      <c r="G129" s="226" t="s">
        <v>616</v>
      </c>
      <c r="H129" s="227">
        <v>53.899999999999999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210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210</v>
      </c>
      <c r="BM129" s="234" t="s">
        <v>646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618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81</v>
      </c>
      <c r="D131" s="223" t="s">
        <v>191</v>
      </c>
      <c r="E131" s="224" t="s">
        <v>218</v>
      </c>
      <c r="F131" s="225" t="s">
        <v>219</v>
      </c>
      <c r="G131" s="226" t="s">
        <v>194</v>
      </c>
      <c r="H131" s="227">
        <v>6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205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205</v>
      </c>
      <c r="BM131" s="234" t="s">
        <v>647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221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83</v>
      </c>
      <c r="D133" s="223" t="s">
        <v>191</v>
      </c>
      <c r="E133" s="224" t="s">
        <v>233</v>
      </c>
      <c r="F133" s="225" t="s">
        <v>234</v>
      </c>
      <c r="G133" s="226" t="s">
        <v>194</v>
      </c>
      <c r="H133" s="227">
        <v>12</v>
      </c>
      <c r="I133" s="228"/>
      <c r="J133" s="229">
        <f>ROUND(I133*H133,2)</f>
        <v>0</v>
      </c>
      <c r="K133" s="225" t="s">
        <v>204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210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210</v>
      </c>
      <c r="BM133" s="234" t="s">
        <v>648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236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 ht="16.5" customHeight="1">
      <c r="A135" s="35"/>
      <c r="B135" s="36"/>
      <c r="C135" s="223" t="s">
        <v>215</v>
      </c>
      <c r="D135" s="223" t="s">
        <v>191</v>
      </c>
      <c r="E135" s="224" t="s">
        <v>432</v>
      </c>
      <c r="F135" s="225" t="s">
        <v>433</v>
      </c>
      <c r="G135" s="226" t="s">
        <v>194</v>
      </c>
      <c r="H135" s="227">
        <v>12</v>
      </c>
      <c r="I135" s="228"/>
      <c r="J135" s="229">
        <f>ROUND(I135*H135,2)</f>
        <v>0</v>
      </c>
      <c r="K135" s="225" t="s">
        <v>204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210</v>
      </c>
      <c r="AT135" s="234" t="s">
        <v>191</v>
      </c>
      <c r="AU135" s="234" t="s">
        <v>83</v>
      </c>
      <c r="AY135" s="14" t="s">
        <v>188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81</v>
      </c>
      <c r="BK135" s="235">
        <f>ROUND(I135*H135,2)</f>
        <v>0</v>
      </c>
      <c r="BL135" s="14" t="s">
        <v>210</v>
      </c>
      <c r="BM135" s="234" t="s">
        <v>649</v>
      </c>
    </row>
    <row r="136" s="2" customFormat="1">
      <c r="A136" s="35"/>
      <c r="B136" s="36"/>
      <c r="C136" s="37"/>
      <c r="D136" s="236" t="s">
        <v>198</v>
      </c>
      <c r="E136" s="37"/>
      <c r="F136" s="237" t="s">
        <v>435</v>
      </c>
      <c r="G136" s="37"/>
      <c r="H136" s="37"/>
      <c r="I136" s="238"/>
      <c r="J136" s="37"/>
      <c r="K136" s="37"/>
      <c r="L136" s="41"/>
      <c r="M136" s="239"/>
      <c r="N136" s="24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198</v>
      </c>
      <c r="AU136" s="14" t="s">
        <v>83</v>
      </c>
    </row>
    <row r="137" s="12" customFormat="1" ht="25.92" customHeight="1">
      <c r="A137" s="12"/>
      <c r="B137" s="207"/>
      <c r="C137" s="208"/>
      <c r="D137" s="209" t="s">
        <v>72</v>
      </c>
      <c r="E137" s="210" t="s">
        <v>252</v>
      </c>
      <c r="F137" s="210" t="s">
        <v>253</v>
      </c>
      <c r="G137" s="208"/>
      <c r="H137" s="208"/>
      <c r="I137" s="211"/>
      <c r="J137" s="212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8" t="s">
        <v>254</v>
      </c>
      <c r="AT137" s="219" t="s">
        <v>72</v>
      </c>
      <c r="AU137" s="219" t="s">
        <v>73</v>
      </c>
      <c r="AY137" s="218" t="s">
        <v>188</v>
      </c>
      <c r="BK137" s="220">
        <f>BK138</f>
        <v>0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255</v>
      </c>
      <c r="F138" s="221" t="s">
        <v>256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254</v>
      </c>
      <c r="AT138" s="219" t="s">
        <v>72</v>
      </c>
      <c r="AU138" s="219" t="s">
        <v>81</v>
      </c>
      <c r="AY138" s="218" t="s">
        <v>188</v>
      </c>
      <c r="BK138" s="220">
        <f>SUM(BK139:BK140)</f>
        <v>0</v>
      </c>
    </row>
    <row r="139" s="2" customFormat="1" ht="16.5" customHeight="1">
      <c r="A139" s="35"/>
      <c r="B139" s="36"/>
      <c r="C139" s="223" t="s">
        <v>492</v>
      </c>
      <c r="D139" s="223" t="s">
        <v>191</v>
      </c>
      <c r="E139" s="224" t="s">
        <v>258</v>
      </c>
      <c r="F139" s="225" t="s">
        <v>259</v>
      </c>
      <c r="G139" s="226" t="s">
        <v>260</v>
      </c>
      <c r="H139" s="227">
        <v>2</v>
      </c>
      <c r="I139" s="228"/>
      <c r="J139" s="229">
        <f>ROUND(I139*H139,2)</f>
        <v>0</v>
      </c>
      <c r="K139" s="225" t="s">
        <v>1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196</v>
      </c>
      <c r="AT139" s="234" t="s">
        <v>191</v>
      </c>
      <c r="AU139" s="234" t="s">
        <v>83</v>
      </c>
      <c r="AY139" s="14" t="s">
        <v>188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81</v>
      </c>
      <c r="BK139" s="235">
        <f>ROUND(I139*H139,2)</f>
        <v>0</v>
      </c>
      <c r="BL139" s="14" t="s">
        <v>196</v>
      </c>
      <c r="BM139" s="234" t="s">
        <v>650</v>
      </c>
    </row>
    <row r="140" s="2" customFormat="1">
      <c r="A140" s="35"/>
      <c r="B140" s="36"/>
      <c r="C140" s="37"/>
      <c r="D140" s="236" t="s">
        <v>198</v>
      </c>
      <c r="E140" s="37"/>
      <c r="F140" s="237" t="s">
        <v>259</v>
      </c>
      <c r="G140" s="37"/>
      <c r="H140" s="37"/>
      <c r="I140" s="238"/>
      <c r="J140" s="37"/>
      <c r="K140" s="37"/>
      <c r="L140" s="41"/>
      <c r="M140" s="242"/>
      <c r="N140" s="243"/>
      <c r="O140" s="244"/>
      <c r="P140" s="244"/>
      <c r="Q140" s="244"/>
      <c r="R140" s="244"/>
      <c r="S140" s="244"/>
      <c r="T140" s="24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198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FtLggv6clklwKM5+XcgsYOch8ux7L0uwUs4Jl5YHY3t65hiVM+Cw8PbPquVfjEfc4zXZyoHgqneb1ykMCguJLA==" hashValue="8QjwouaY2EwJbhjI3brEAbWaQTYA13XtMP67LbjxKUTigLbVnqtGazzNtRK7VvOA2867XPwUqU7u7Z8TU6rXcg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262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ČST1.1_a1 - S1.80.200.75.4.50E.C.198.G.N.D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263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264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ČST1.1_a1 - S1.80.200.75.4.50E.C.198.G.N.D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265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266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267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268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269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270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271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272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222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273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274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275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276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277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278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279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EEQ1JiKXfxbgvaE7RwkX59taaDlnNRp5yTWu5Dk6KCUD7K9ClYrwnK+OcYAaQtVjCFWtnRCsLyOkgxC5T0anXw==" hashValue="ncv54mw6pay5O+FuAnmcoxP06cvOCEZT41Tzr6L7LhCLUIMqyu0bJhscDqsGPp1XsgncK9P8sCo4kW+VPgY8ww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1" customFormat="1" ht="12" customHeight="1">
      <c r="B8" s="17"/>
      <c r="D8" s="147" t="s">
        <v>162</v>
      </c>
      <c r="L8" s="17"/>
    </row>
    <row r="9" s="2" customFormat="1" ht="16.5" customHeight="1">
      <c r="A9" s="35"/>
      <c r="B9" s="41"/>
      <c r="C9" s="35"/>
      <c r="D9" s="35"/>
      <c r="E9" s="148" t="s">
        <v>602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603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651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ROUND((SUM(BE124:BE140)),  2)</f>
        <v>0</v>
      </c>
      <c r="G35" s="35"/>
      <c r="H35" s="35"/>
      <c r="I35" s="161">
        <v>0.20999999999999999</v>
      </c>
      <c r="J35" s="160">
        <f>ROUND(((SUM(BE124:BE140))*I35),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ROUND((SUM(BF124:BF140)),  2)</f>
        <v>0</v>
      </c>
      <c r="G36" s="35"/>
      <c r="H36" s="35"/>
      <c r="I36" s="161">
        <v>0.14999999999999999</v>
      </c>
      <c r="J36" s="160">
        <f>ROUND(((SUM(BF124:BF140))*I36),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ROUND((SUM(BG124:BG140)),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ROUND((SUM(BH124:BH140)),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ROUND((SUM(BI124:BI140)),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603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ČST1.1 - Vyčištění mokré jímky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165</v>
      </c>
      <c r="D96" s="182"/>
      <c r="E96" s="182"/>
      <c r="F96" s="182"/>
      <c r="G96" s="182"/>
      <c r="H96" s="182"/>
      <c r="I96" s="182"/>
      <c r="J96" s="183" t="s">
        <v>166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167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168</v>
      </c>
    </row>
    <row r="99" s="9" customFormat="1" ht="24.96" customHeight="1">
      <c r="A99" s="9"/>
      <c r="B99" s="185"/>
      <c r="C99" s="186"/>
      <c r="D99" s="187" t="s">
        <v>605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606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171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172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Údržba a servis čerpadel odpadních vod žst. OŘ Olomouc 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162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0" t="s">
        <v>602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603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E11</f>
        <v>ČST1.1 - Vyčištění mokré jímky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 xml:space="preserve"> </v>
      </c>
      <c r="G118" s="37"/>
      <c r="H118" s="37"/>
      <c r="I118" s="29" t="s">
        <v>22</v>
      </c>
      <c r="J118" s="76" t="str">
        <f>IF(J14="","",J14)</f>
        <v>24. 1. 2021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29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199" t="s">
        <v>166</v>
      </c>
      <c r="K123" s="200" t="s">
        <v>178</v>
      </c>
      <c r="L123" s="201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P125+P137</f>
        <v>0</v>
      </c>
      <c r="Q124" s="101"/>
      <c r="R124" s="204">
        <f>R125+R137</f>
        <v>0</v>
      </c>
      <c r="S124" s="101"/>
      <c r="T124" s="205">
        <f>T125+T137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168</v>
      </c>
      <c r="BK124" s="206">
        <f>BK125+BK137</f>
        <v>0</v>
      </c>
    </row>
    <row r="125" s="12" customFormat="1" ht="25.92" customHeight="1">
      <c r="A125" s="12"/>
      <c r="B125" s="207"/>
      <c r="C125" s="208"/>
      <c r="D125" s="209" t="s">
        <v>72</v>
      </c>
      <c r="E125" s="210" t="s">
        <v>607</v>
      </c>
      <c r="F125" s="210" t="s">
        <v>608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</f>
        <v>0</v>
      </c>
      <c r="Q125" s="215"/>
      <c r="R125" s="216">
        <f>R126</f>
        <v>0</v>
      </c>
      <c r="S125" s="215"/>
      <c r="T125" s="21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81</v>
      </c>
      <c r="AT125" s="219" t="s">
        <v>72</v>
      </c>
      <c r="AU125" s="219" t="s">
        <v>73</v>
      </c>
      <c r="AY125" s="218" t="s">
        <v>188</v>
      </c>
      <c r="BK125" s="220">
        <f>BK126</f>
        <v>0</v>
      </c>
    </row>
    <row r="126" s="12" customFormat="1" ht="22.8" customHeight="1">
      <c r="A126" s="12"/>
      <c r="B126" s="207"/>
      <c r="C126" s="208"/>
      <c r="D126" s="209" t="s">
        <v>72</v>
      </c>
      <c r="E126" s="221" t="s">
        <v>237</v>
      </c>
      <c r="F126" s="221" t="s">
        <v>609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SUM(P127:P136)</f>
        <v>0</v>
      </c>
      <c r="Q126" s="215"/>
      <c r="R126" s="216">
        <f>SUM(R127:R136)</f>
        <v>0</v>
      </c>
      <c r="S126" s="215"/>
      <c r="T126" s="21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81</v>
      </c>
      <c r="AT126" s="219" t="s">
        <v>72</v>
      </c>
      <c r="AU126" s="219" t="s">
        <v>81</v>
      </c>
      <c r="AY126" s="218" t="s">
        <v>188</v>
      </c>
      <c r="BK126" s="220">
        <f>SUM(BK127:BK136)</f>
        <v>0</v>
      </c>
    </row>
    <row r="127" s="2" customFormat="1" ht="16.5" customHeight="1">
      <c r="A127" s="35"/>
      <c r="B127" s="36"/>
      <c r="C127" s="223" t="s">
        <v>210</v>
      </c>
      <c r="D127" s="223" t="s">
        <v>191</v>
      </c>
      <c r="E127" s="224" t="s">
        <v>610</v>
      </c>
      <c r="F127" s="225" t="s">
        <v>611</v>
      </c>
      <c r="G127" s="226" t="s">
        <v>194</v>
      </c>
      <c r="H127" s="227">
        <v>4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210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210</v>
      </c>
      <c r="BM127" s="234" t="s">
        <v>652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613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>
      <c r="A129" s="35"/>
      <c r="B129" s="36"/>
      <c r="C129" s="223" t="s">
        <v>254</v>
      </c>
      <c r="D129" s="223" t="s">
        <v>191</v>
      </c>
      <c r="E129" s="224" t="s">
        <v>614</v>
      </c>
      <c r="F129" s="225" t="s">
        <v>615</v>
      </c>
      <c r="G129" s="226" t="s">
        <v>616</v>
      </c>
      <c r="H129" s="227">
        <v>12.6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210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210</v>
      </c>
      <c r="BM129" s="234" t="s">
        <v>653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618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81</v>
      </c>
      <c r="D131" s="223" t="s">
        <v>191</v>
      </c>
      <c r="E131" s="224" t="s">
        <v>218</v>
      </c>
      <c r="F131" s="225" t="s">
        <v>219</v>
      </c>
      <c r="G131" s="226" t="s">
        <v>194</v>
      </c>
      <c r="H131" s="227">
        <v>2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205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205</v>
      </c>
      <c r="BM131" s="234" t="s">
        <v>654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221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83</v>
      </c>
      <c r="D133" s="223" t="s">
        <v>191</v>
      </c>
      <c r="E133" s="224" t="s">
        <v>233</v>
      </c>
      <c r="F133" s="225" t="s">
        <v>234</v>
      </c>
      <c r="G133" s="226" t="s">
        <v>194</v>
      </c>
      <c r="H133" s="227">
        <v>4</v>
      </c>
      <c r="I133" s="228"/>
      <c r="J133" s="229">
        <f>ROUND(I133*H133,2)</f>
        <v>0</v>
      </c>
      <c r="K133" s="225" t="s">
        <v>204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210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210</v>
      </c>
      <c r="BM133" s="234" t="s">
        <v>655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236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 ht="16.5" customHeight="1">
      <c r="A135" s="35"/>
      <c r="B135" s="36"/>
      <c r="C135" s="223" t="s">
        <v>215</v>
      </c>
      <c r="D135" s="223" t="s">
        <v>191</v>
      </c>
      <c r="E135" s="224" t="s">
        <v>432</v>
      </c>
      <c r="F135" s="225" t="s">
        <v>433</v>
      </c>
      <c r="G135" s="226" t="s">
        <v>194</v>
      </c>
      <c r="H135" s="227">
        <v>4</v>
      </c>
      <c r="I135" s="228"/>
      <c r="J135" s="229">
        <f>ROUND(I135*H135,2)</f>
        <v>0</v>
      </c>
      <c r="K135" s="225" t="s">
        <v>204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210</v>
      </c>
      <c r="AT135" s="234" t="s">
        <v>191</v>
      </c>
      <c r="AU135" s="234" t="s">
        <v>83</v>
      </c>
      <c r="AY135" s="14" t="s">
        <v>188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81</v>
      </c>
      <c r="BK135" s="235">
        <f>ROUND(I135*H135,2)</f>
        <v>0</v>
      </c>
      <c r="BL135" s="14" t="s">
        <v>210</v>
      </c>
      <c r="BM135" s="234" t="s">
        <v>656</v>
      </c>
    </row>
    <row r="136" s="2" customFormat="1">
      <c r="A136" s="35"/>
      <c r="B136" s="36"/>
      <c r="C136" s="37"/>
      <c r="D136" s="236" t="s">
        <v>198</v>
      </c>
      <c r="E136" s="37"/>
      <c r="F136" s="237" t="s">
        <v>435</v>
      </c>
      <c r="G136" s="37"/>
      <c r="H136" s="37"/>
      <c r="I136" s="238"/>
      <c r="J136" s="37"/>
      <c r="K136" s="37"/>
      <c r="L136" s="41"/>
      <c r="M136" s="239"/>
      <c r="N136" s="24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198</v>
      </c>
      <c r="AU136" s="14" t="s">
        <v>83</v>
      </c>
    </row>
    <row r="137" s="12" customFormat="1" ht="25.92" customHeight="1">
      <c r="A137" s="12"/>
      <c r="B137" s="207"/>
      <c r="C137" s="208"/>
      <c r="D137" s="209" t="s">
        <v>72</v>
      </c>
      <c r="E137" s="210" t="s">
        <v>252</v>
      </c>
      <c r="F137" s="210" t="s">
        <v>253</v>
      </c>
      <c r="G137" s="208"/>
      <c r="H137" s="208"/>
      <c r="I137" s="211"/>
      <c r="J137" s="212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8" t="s">
        <v>254</v>
      </c>
      <c r="AT137" s="219" t="s">
        <v>72</v>
      </c>
      <c r="AU137" s="219" t="s">
        <v>73</v>
      </c>
      <c r="AY137" s="218" t="s">
        <v>188</v>
      </c>
      <c r="BK137" s="220">
        <f>BK138</f>
        <v>0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255</v>
      </c>
      <c r="F138" s="221" t="s">
        <v>256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254</v>
      </c>
      <c r="AT138" s="219" t="s">
        <v>72</v>
      </c>
      <c r="AU138" s="219" t="s">
        <v>81</v>
      </c>
      <c r="AY138" s="218" t="s">
        <v>188</v>
      </c>
      <c r="BK138" s="220">
        <f>SUM(BK139:BK140)</f>
        <v>0</v>
      </c>
    </row>
    <row r="139" s="2" customFormat="1" ht="16.5" customHeight="1">
      <c r="A139" s="35"/>
      <c r="B139" s="36"/>
      <c r="C139" s="223" t="s">
        <v>492</v>
      </c>
      <c r="D139" s="223" t="s">
        <v>191</v>
      </c>
      <c r="E139" s="224" t="s">
        <v>258</v>
      </c>
      <c r="F139" s="225" t="s">
        <v>259</v>
      </c>
      <c r="G139" s="226" t="s">
        <v>260</v>
      </c>
      <c r="H139" s="227">
        <v>2</v>
      </c>
      <c r="I139" s="228"/>
      <c r="J139" s="229">
        <f>ROUND(I139*H139,2)</f>
        <v>0</v>
      </c>
      <c r="K139" s="225" t="s">
        <v>1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196</v>
      </c>
      <c r="AT139" s="234" t="s">
        <v>191</v>
      </c>
      <c r="AU139" s="234" t="s">
        <v>83</v>
      </c>
      <c r="AY139" s="14" t="s">
        <v>188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81</v>
      </c>
      <c r="BK139" s="235">
        <f>ROUND(I139*H139,2)</f>
        <v>0</v>
      </c>
      <c r="BL139" s="14" t="s">
        <v>196</v>
      </c>
      <c r="BM139" s="234" t="s">
        <v>657</v>
      </c>
    </row>
    <row r="140" s="2" customFormat="1">
      <c r="A140" s="35"/>
      <c r="B140" s="36"/>
      <c r="C140" s="37"/>
      <c r="D140" s="236" t="s">
        <v>198</v>
      </c>
      <c r="E140" s="37"/>
      <c r="F140" s="237" t="s">
        <v>259</v>
      </c>
      <c r="G140" s="37"/>
      <c r="H140" s="37"/>
      <c r="I140" s="238"/>
      <c r="J140" s="37"/>
      <c r="K140" s="37"/>
      <c r="L140" s="41"/>
      <c r="M140" s="242"/>
      <c r="N140" s="243"/>
      <c r="O140" s="244"/>
      <c r="P140" s="244"/>
      <c r="Q140" s="244"/>
      <c r="R140" s="244"/>
      <c r="S140" s="244"/>
      <c r="T140" s="24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198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TVjn4M8MNEr0nV99Vrd15F3Kc/3kVGEyt0eml/95N7NYrusFx2nAAVFSd5ygHXzU23hmw48Gs+XLFYiCIQ2lNA==" hashValue="+KGPPpvwtp8ABGqoh8njpPZoXaZvl03Hld+VB8eGeruG0aygSwOTsYHd56/NpMJL46Ebky+lRt03RzMV6Qg9GA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160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1" customFormat="1" ht="12" customHeight="1">
      <c r="B8" s="17"/>
      <c r="D8" s="147" t="s">
        <v>162</v>
      </c>
      <c r="L8" s="17"/>
    </row>
    <row r="9" s="2" customFormat="1" ht="16.5" customHeight="1">
      <c r="A9" s="35"/>
      <c r="B9" s="41"/>
      <c r="C9" s="35"/>
      <c r="D9" s="35"/>
      <c r="E9" s="148" t="s">
        <v>602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603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658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ROUND((SUM(BE124:BE140)),  2)</f>
        <v>0</v>
      </c>
      <c r="G35" s="35"/>
      <c r="H35" s="35"/>
      <c r="I35" s="161">
        <v>0.20999999999999999</v>
      </c>
      <c r="J35" s="160">
        <f>ROUND(((SUM(BE124:BE140))*I35),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ROUND((SUM(BF124:BF140)),  2)</f>
        <v>0</v>
      </c>
      <c r="G36" s="35"/>
      <c r="H36" s="35"/>
      <c r="I36" s="161">
        <v>0.14999999999999999</v>
      </c>
      <c r="J36" s="160">
        <f>ROUND(((SUM(BF124:BF140))*I36),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ROUND((SUM(BG124:BG140)),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ROUND((SUM(BH124:BH140)),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ROUND((SUM(BI124:BI140)),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162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603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Lověšice_v - Vyčištění mokré jímky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165</v>
      </c>
      <c r="D96" s="182"/>
      <c r="E96" s="182"/>
      <c r="F96" s="182"/>
      <c r="G96" s="182"/>
      <c r="H96" s="182"/>
      <c r="I96" s="182"/>
      <c r="J96" s="183" t="s">
        <v>166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167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168</v>
      </c>
    </row>
    <row r="99" s="9" customFormat="1" ht="24.96" customHeight="1">
      <c r="A99" s="9"/>
      <c r="B99" s="185"/>
      <c r="C99" s="186"/>
      <c r="D99" s="187" t="s">
        <v>605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606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171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172</v>
      </c>
      <c r="E102" s="193"/>
      <c r="F102" s="193"/>
      <c r="G102" s="193"/>
      <c r="H102" s="193"/>
      <c r="I102" s="193"/>
      <c r="J102" s="194">
        <f>J138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Údržba a servis čerpadel odpadních vod žst. OŘ Olomouc 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162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0" t="s">
        <v>602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603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E11</f>
        <v>Lověšice_v - Vyčištění mokré jímky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 xml:space="preserve"> </v>
      </c>
      <c r="G118" s="37"/>
      <c r="H118" s="37"/>
      <c r="I118" s="29" t="s">
        <v>22</v>
      </c>
      <c r="J118" s="76" t="str">
        <f>IF(J14="","",J14)</f>
        <v>24. 1. 2021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29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199" t="s">
        <v>166</v>
      </c>
      <c r="K123" s="200" t="s">
        <v>178</v>
      </c>
      <c r="L123" s="201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P125+P137</f>
        <v>0</v>
      </c>
      <c r="Q124" s="101"/>
      <c r="R124" s="204">
        <f>R125+R137</f>
        <v>0</v>
      </c>
      <c r="S124" s="101"/>
      <c r="T124" s="205">
        <f>T125+T137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168</v>
      </c>
      <c r="BK124" s="206">
        <f>BK125+BK137</f>
        <v>0</v>
      </c>
    </row>
    <row r="125" s="12" customFormat="1" ht="25.92" customHeight="1">
      <c r="A125" s="12"/>
      <c r="B125" s="207"/>
      <c r="C125" s="208"/>
      <c r="D125" s="209" t="s">
        <v>72</v>
      </c>
      <c r="E125" s="210" t="s">
        <v>607</v>
      </c>
      <c r="F125" s="210" t="s">
        <v>608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</f>
        <v>0</v>
      </c>
      <c r="Q125" s="215"/>
      <c r="R125" s="216">
        <f>R126</f>
        <v>0</v>
      </c>
      <c r="S125" s="215"/>
      <c r="T125" s="21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81</v>
      </c>
      <c r="AT125" s="219" t="s">
        <v>72</v>
      </c>
      <c r="AU125" s="219" t="s">
        <v>73</v>
      </c>
      <c r="AY125" s="218" t="s">
        <v>188</v>
      </c>
      <c r="BK125" s="220">
        <f>BK126</f>
        <v>0</v>
      </c>
    </row>
    <row r="126" s="12" customFormat="1" ht="22.8" customHeight="1">
      <c r="A126" s="12"/>
      <c r="B126" s="207"/>
      <c r="C126" s="208"/>
      <c r="D126" s="209" t="s">
        <v>72</v>
      </c>
      <c r="E126" s="221" t="s">
        <v>237</v>
      </c>
      <c r="F126" s="221" t="s">
        <v>609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SUM(P127:P136)</f>
        <v>0</v>
      </c>
      <c r="Q126" s="215"/>
      <c r="R126" s="216">
        <f>SUM(R127:R136)</f>
        <v>0</v>
      </c>
      <c r="S126" s="215"/>
      <c r="T126" s="217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81</v>
      </c>
      <c r="AT126" s="219" t="s">
        <v>72</v>
      </c>
      <c r="AU126" s="219" t="s">
        <v>81</v>
      </c>
      <c r="AY126" s="218" t="s">
        <v>188</v>
      </c>
      <c r="BK126" s="220">
        <f>SUM(BK127:BK136)</f>
        <v>0</v>
      </c>
    </row>
    <row r="127" s="2" customFormat="1" ht="16.5" customHeight="1">
      <c r="A127" s="35"/>
      <c r="B127" s="36"/>
      <c r="C127" s="223" t="s">
        <v>81</v>
      </c>
      <c r="D127" s="223" t="s">
        <v>191</v>
      </c>
      <c r="E127" s="224" t="s">
        <v>610</v>
      </c>
      <c r="F127" s="225" t="s">
        <v>611</v>
      </c>
      <c r="G127" s="226" t="s">
        <v>194</v>
      </c>
      <c r="H127" s="227">
        <v>4</v>
      </c>
      <c r="I127" s="228"/>
      <c r="J127" s="229">
        <f>ROUND(I127*H127,2)</f>
        <v>0</v>
      </c>
      <c r="K127" s="225" t="s">
        <v>204</v>
      </c>
      <c r="L127" s="41"/>
      <c r="M127" s="230" t="s">
        <v>1</v>
      </c>
      <c r="N127" s="231" t="s">
        <v>38</v>
      </c>
      <c r="O127" s="88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210</v>
      </c>
      <c r="AT127" s="234" t="s">
        <v>191</v>
      </c>
      <c r="AU127" s="234" t="s">
        <v>83</v>
      </c>
      <c r="AY127" s="14" t="s">
        <v>188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4" t="s">
        <v>81</v>
      </c>
      <c r="BK127" s="235">
        <f>ROUND(I127*H127,2)</f>
        <v>0</v>
      </c>
      <c r="BL127" s="14" t="s">
        <v>210</v>
      </c>
      <c r="BM127" s="234" t="s">
        <v>659</v>
      </c>
    </row>
    <row r="128" s="2" customFormat="1">
      <c r="A128" s="35"/>
      <c r="B128" s="36"/>
      <c r="C128" s="37"/>
      <c r="D128" s="236" t="s">
        <v>198</v>
      </c>
      <c r="E128" s="37"/>
      <c r="F128" s="237" t="s">
        <v>613</v>
      </c>
      <c r="G128" s="37"/>
      <c r="H128" s="37"/>
      <c r="I128" s="238"/>
      <c r="J128" s="37"/>
      <c r="K128" s="37"/>
      <c r="L128" s="41"/>
      <c r="M128" s="239"/>
      <c r="N128" s="24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198</v>
      </c>
      <c r="AU128" s="14" t="s">
        <v>83</v>
      </c>
    </row>
    <row r="129" s="2" customFormat="1">
      <c r="A129" s="35"/>
      <c r="B129" s="36"/>
      <c r="C129" s="223" t="s">
        <v>83</v>
      </c>
      <c r="D129" s="223" t="s">
        <v>191</v>
      </c>
      <c r="E129" s="224" t="s">
        <v>614</v>
      </c>
      <c r="F129" s="225" t="s">
        <v>615</v>
      </c>
      <c r="G129" s="226" t="s">
        <v>616</v>
      </c>
      <c r="H129" s="227">
        <v>3.1000000000000001</v>
      </c>
      <c r="I129" s="228"/>
      <c r="J129" s="229">
        <f>ROUND(I129*H129,2)</f>
        <v>0</v>
      </c>
      <c r="K129" s="225" t="s">
        <v>204</v>
      </c>
      <c r="L129" s="41"/>
      <c r="M129" s="230" t="s">
        <v>1</v>
      </c>
      <c r="N129" s="231" t="s">
        <v>38</v>
      </c>
      <c r="O129" s="88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210</v>
      </c>
      <c r="AT129" s="234" t="s">
        <v>191</v>
      </c>
      <c r="AU129" s="234" t="s">
        <v>83</v>
      </c>
      <c r="AY129" s="14" t="s">
        <v>188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4" t="s">
        <v>81</v>
      </c>
      <c r="BK129" s="235">
        <f>ROUND(I129*H129,2)</f>
        <v>0</v>
      </c>
      <c r="BL129" s="14" t="s">
        <v>210</v>
      </c>
      <c r="BM129" s="234" t="s">
        <v>660</v>
      </c>
    </row>
    <row r="130" s="2" customFormat="1">
      <c r="A130" s="35"/>
      <c r="B130" s="36"/>
      <c r="C130" s="37"/>
      <c r="D130" s="236" t="s">
        <v>198</v>
      </c>
      <c r="E130" s="37"/>
      <c r="F130" s="237" t="s">
        <v>618</v>
      </c>
      <c r="G130" s="37"/>
      <c r="H130" s="37"/>
      <c r="I130" s="238"/>
      <c r="J130" s="37"/>
      <c r="K130" s="37"/>
      <c r="L130" s="41"/>
      <c r="M130" s="239"/>
      <c r="N130" s="24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198</v>
      </c>
      <c r="AU130" s="14" t="s">
        <v>83</v>
      </c>
    </row>
    <row r="131" s="2" customFormat="1" ht="16.5" customHeight="1">
      <c r="A131" s="35"/>
      <c r="B131" s="36"/>
      <c r="C131" s="223" t="s">
        <v>215</v>
      </c>
      <c r="D131" s="223" t="s">
        <v>191</v>
      </c>
      <c r="E131" s="224" t="s">
        <v>218</v>
      </c>
      <c r="F131" s="225" t="s">
        <v>219</v>
      </c>
      <c r="G131" s="226" t="s">
        <v>194</v>
      </c>
      <c r="H131" s="227">
        <v>2</v>
      </c>
      <c r="I131" s="228"/>
      <c r="J131" s="229">
        <f>ROUND(I131*H131,2)</f>
        <v>0</v>
      </c>
      <c r="K131" s="225" t="s">
        <v>204</v>
      </c>
      <c r="L131" s="41"/>
      <c r="M131" s="230" t="s">
        <v>1</v>
      </c>
      <c r="N131" s="231" t="s">
        <v>38</v>
      </c>
      <c r="O131" s="88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205</v>
      </c>
      <c r="AT131" s="234" t="s">
        <v>191</v>
      </c>
      <c r="AU131" s="234" t="s">
        <v>83</v>
      </c>
      <c r="AY131" s="14" t="s">
        <v>188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4" t="s">
        <v>81</v>
      </c>
      <c r="BK131" s="235">
        <f>ROUND(I131*H131,2)</f>
        <v>0</v>
      </c>
      <c r="BL131" s="14" t="s">
        <v>205</v>
      </c>
      <c r="BM131" s="234" t="s">
        <v>661</v>
      </c>
    </row>
    <row r="132" s="2" customFormat="1">
      <c r="A132" s="35"/>
      <c r="B132" s="36"/>
      <c r="C132" s="37"/>
      <c r="D132" s="236" t="s">
        <v>198</v>
      </c>
      <c r="E132" s="37"/>
      <c r="F132" s="237" t="s">
        <v>221</v>
      </c>
      <c r="G132" s="37"/>
      <c r="H132" s="37"/>
      <c r="I132" s="238"/>
      <c r="J132" s="37"/>
      <c r="K132" s="37"/>
      <c r="L132" s="41"/>
      <c r="M132" s="239"/>
      <c r="N132" s="24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198</v>
      </c>
      <c r="AU132" s="14" t="s">
        <v>83</v>
      </c>
    </row>
    <row r="133" s="2" customFormat="1" ht="16.5" customHeight="1">
      <c r="A133" s="35"/>
      <c r="B133" s="36"/>
      <c r="C133" s="223" t="s">
        <v>210</v>
      </c>
      <c r="D133" s="223" t="s">
        <v>191</v>
      </c>
      <c r="E133" s="224" t="s">
        <v>233</v>
      </c>
      <c r="F133" s="225" t="s">
        <v>234</v>
      </c>
      <c r="G133" s="226" t="s">
        <v>194</v>
      </c>
      <c r="H133" s="227">
        <v>4</v>
      </c>
      <c r="I133" s="228"/>
      <c r="J133" s="229">
        <f>ROUND(I133*H133,2)</f>
        <v>0</v>
      </c>
      <c r="K133" s="225" t="s">
        <v>204</v>
      </c>
      <c r="L133" s="41"/>
      <c r="M133" s="230" t="s">
        <v>1</v>
      </c>
      <c r="N133" s="231" t="s">
        <v>38</v>
      </c>
      <c r="O133" s="88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210</v>
      </c>
      <c r="AT133" s="234" t="s">
        <v>191</v>
      </c>
      <c r="AU133" s="234" t="s">
        <v>83</v>
      </c>
      <c r="AY133" s="14" t="s">
        <v>188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4" t="s">
        <v>81</v>
      </c>
      <c r="BK133" s="235">
        <f>ROUND(I133*H133,2)</f>
        <v>0</v>
      </c>
      <c r="BL133" s="14" t="s">
        <v>210</v>
      </c>
      <c r="BM133" s="234" t="s">
        <v>662</v>
      </c>
    </row>
    <row r="134" s="2" customFormat="1">
      <c r="A134" s="35"/>
      <c r="B134" s="36"/>
      <c r="C134" s="37"/>
      <c r="D134" s="236" t="s">
        <v>198</v>
      </c>
      <c r="E134" s="37"/>
      <c r="F134" s="237" t="s">
        <v>236</v>
      </c>
      <c r="G134" s="37"/>
      <c r="H134" s="37"/>
      <c r="I134" s="238"/>
      <c r="J134" s="37"/>
      <c r="K134" s="37"/>
      <c r="L134" s="41"/>
      <c r="M134" s="239"/>
      <c r="N134" s="24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198</v>
      </c>
      <c r="AU134" s="14" t="s">
        <v>83</v>
      </c>
    </row>
    <row r="135" s="2" customFormat="1" ht="16.5" customHeight="1">
      <c r="A135" s="35"/>
      <c r="B135" s="36"/>
      <c r="C135" s="223" t="s">
        <v>254</v>
      </c>
      <c r="D135" s="223" t="s">
        <v>191</v>
      </c>
      <c r="E135" s="224" t="s">
        <v>432</v>
      </c>
      <c r="F135" s="225" t="s">
        <v>433</v>
      </c>
      <c r="G135" s="226" t="s">
        <v>194</v>
      </c>
      <c r="H135" s="227">
        <v>4</v>
      </c>
      <c r="I135" s="228"/>
      <c r="J135" s="229">
        <f>ROUND(I135*H135,2)</f>
        <v>0</v>
      </c>
      <c r="K135" s="225" t="s">
        <v>204</v>
      </c>
      <c r="L135" s="41"/>
      <c r="M135" s="230" t="s">
        <v>1</v>
      </c>
      <c r="N135" s="231" t="s">
        <v>38</v>
      </c>
      <c r="O135" s="88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210</v>
      </c>
      <c r="AT135" s="234" t="s">
        <v>191</v>
      </c>
      <c r="AU135" s="234" t="s">
        <v>83</v>
      </c>
      <c r="AY135" s="14" t="s">
        <v>188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4" t="s">
        <v>81</v>
      </c>
      <c r="BK135" s="235">
        <f>ROUND(I135*H135,2)</f>
        <v>0</v>
      </c>
      <c r="BL135" s="14" t="s">
        <v>210</v>
      </c>
      <c r="BM135" s="234" t="s">
        <v>663</v>
      </c>
    </row>
    <row r="136" s="2" customFormat="1">
      <c r="A136" s="35"/>
      <c r="B136" s="36"/>
      <c r="C136" s="37"/>
      <c r="D136" s="236" t="s">
        <v>198</v>
      </c>
      <c r="E136" s="37"/>
      <c r="F136" s="237" t="s">
        <v>435</v>
      </c>
      <c r="G136" s="37"/>
      <c r="H136" s="37"/>
      <c r="I136" s="238"/>
      <c r="J136" s="37"/>
      <c r="K136" s="37"/>
      <c r="L136" s="41"/>
      <c r="M136" s="239"/>
      <c r="N136" s="24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198</v>
      </c>
      <c r="AU136" s="14" t="s">
        <v>83</v>
      </c>
    </row>
    <row r="137" s="12" customFormat="1" ht="25.92" customHeight="1">
      <c r="A137" s="12"/>
      <c r="B137" s="207"/>
      <c r="C137" s="208"/>
      <c r="D137" s="209" t="s">
        <v>72</v>
      </c>
      <c r="E137" s="210" t="s">
        <v>252</v>
      </c>
      <c r="F137" s="210" t="s">
        <v>253</v>
      </c>
      <c r="G137" s="208"/>
      <c r="H137" s="208"/>
      <c r="I137" s="211"/>
      <c r="J137" s="212">
        <f>BK137</f>
        <v>0</v>
      </c>
      <c r="K137" s="208"/>
      <c r="L137" s="213"/>
      <c r="M137" s="214"/>
      <c r="N137" s="215"/>
      <c r="O137" s="215"/>
      <c r="P137" s="216">
        <f>P138</f>
        <v>0</v>
      </c>
      <c r="Q137" s="215"/>
      <c r="R137" s="216">
        <f>R138</f>
        <v>0</v>
      </c>
      <c r="S137" s="215"/>
      <c r="T137" s="21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8" t="s">
        <v>254</v>
      </c>
      <c r="AT137" s="219" t="s">
        <v>72</v>
      </c>
      <c r="AU137" s="219" t="s">
        <v>73</v>
      </c>
      <c r="AY137" s="218" t="s">
        <v>188</v>
      </c>
      <c r="BK137" s="220">
        <f>BK138</f>
        <v>0</v>
      </c>
    </row>
    <row r="138" s="12" customFormat="1" ht="22.8" customHeight="1">
      <c r="A138" s="12"/>
      <c r="B138" s="207"/>
      <c r="C138" s="208"/>
      <c r="D138" s="209" t="s">
        <v>72</v>
      </c>
      <c r="E138" s="221" t="s">
        <v>255</v>
      </c>
      <c r="F138" s="221" t="s">
        <v>256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SUM(P139:P140)</f>
        <v>0</v>
      </c>
      <c r="Q138" s="215"/>
      <c r="R138" s="216">
        <f>SUM(R139:R140)</f>
        <v>0</v>
      </c>
      <c r="S138" s="215"/>
      <c r="T138" s="217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8" t="s">
        <v>254</v>
      </c>
      <c r="AT138" s="219" t="s">
        <v>72</v>
      </c>
      <c r="AU138" s="219" t="s">
        <v>81</v>
      </c>
      <c r="AY138" s="218" t="s">
        <v>188</v>
      </c>
      <c r="BK138" s="220">
        <f>SUM(BK139:BK140)</f>
        <v>0</v>
      </c>
    </row>
    <row r="139" s="2" customFormat="1" ht="16.5" customHeight="1">
      <c r="A139" s="35"/>
      <c r="B139" s="36"/>
      <c r="C139" s="223" t="s">
        <v>492</v>
      </c>
      <c r="D139" s="223" t="s">
        <v>191</v>
      </c>
      <c r="E139" s="224" t="s">
        <v>258</v>
      </c>
      <c r="F139" s="225" t="s">
        <v>259</v>
      </c>
      <c r="G139" s="226" t="s">
        <v>260</v>
      </c>
      <c r="H139" s="227">
        <v>1</v>
      </c>
      <c r="I139" s="228"/>
      <c r="J139" s="229">
        <f>ROUND(I139*H139,2)</f>
        <v>0</v>
      </c>
      <c r="K139" s="225" t="s">
        <v>1</v>
      </c>
      <c r="L139" s="41"/>
      <c r="M139" s="230" t="s">
        <v>1</v>
      </c>
      <c r="N139" s="231" t="s">
        <v>38</v>
      </c>
      <c r="O139" s="88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196</v>
      </c>
      <c r="AT139" s="234" t="s">
        <v>191</v>
      </c>
      <c r="AU139" s="234" t="s">
        <v>83</v>
      </c>
      <c r="AY139" s="14" t="s">
        <v>188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4" t="s">
        <v>81</v>
      </c>
      <c r="BK139" s="235">
        <f>ROUND(I139*H139,2)</f>
        <v>0</v>
      </c>
      <c r="BL139" s="14" t="s">
        <v>196</v>
      </c>
      <c r="BM139" s="234" t="s">
        <v>664</v>
      </c>
    </row>
    <row r="140" s="2" customFormat="1">
      <c r="A140" s="35"/>
      <c r="B140" s="36"/>
      <c r="C140" s="37"/>
      <c r="D140" s="236" t="s">
        <v>198</v>
      </c>
      <c r="E140" s="37"/>
      <c r="F140" s="237" t="s">
        <v>259</v>
      </c>
      <c r="G140" s="37"/>
      <c r="H140" s="37"/>
      <c r="I140" s="238"/>
      <c r="J140" s="37"/>
      <c r="K140" s="37"/>
      <c r="L140" s="41"/>
      <c r="M140" s="242"/>
      <c r="N140" s="243"/>
      <c r="O140" s="244"/>
      <c r="P140" s="244"/>
      <c r="Q140" s="244"/>
      <c r="R140" s="244"/>
      <c r="S140" s="244"/>
      <c r="T140" s="24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198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+OkL5HKyOvUW7Q7oyFkYsVj09pve9CiBwg8KYX8wJbWAr4u/x1QuFWWb9HIZCIJfH7H9IYcN+XInBOI0zk4Q4g==" hashValue="iP4pnJ8WxkH4Mj0cM/S2oA7zVIl3QidY9+55a1FAxzWxnsNf+JE3nL8xpAKQgpRBpzIHbVPqNDNopT6Hu0SK3w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280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ČST1_a - S2.100.300.300.4.62E.S.253.G.N.D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281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282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ČST1_a - S2.100.300.300.4.62E.S.253.G.N.D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283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284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285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286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287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288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289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290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222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291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292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293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294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295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296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297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uuyxokS/dimnpikaeljOAWFSrNgB2EFdolOuGeaooFLSjUURQFmtmNMJVh8Dh03Q3eUEW9YUMl/t273raibRvQ==" hashValue="UFS3h7TiqpkvfVOVTWJNh0Eu+w27+yDcapVV7sp1yMsRrKcj7mSk4OMVdb7KUw3YxneBZ0ItL1cZrkce5FKfwQ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ČST1_a1 - S2.100.300.300.4.62E.S.253.G.N.D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299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282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ČST1_a1 - S2.100.300.300.4.62E.S.253.G.N.D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300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284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301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302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303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304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305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306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222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307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308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309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310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311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312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313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qVrK0vSVKqFfO763JW/iH8JP9VgO+JPNs61+4qWxDPTawv3y/Z88mjWj07+tUdSXXCCNDYwx1UqhfDx63ubQzg==" hashValue="dfEZo2SDzBJWa6lqIQzBrPxBCW36fY45/1Rg4bvDrAr98CF+QCMfexaCJ/R2FI6i3CH6GHWJrEZXgNcdaEwmzw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314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ČST1_b - S1.80.200.100.4.50E.C.220.G.N.D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315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316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ČST1_b - S1.80.200.100.4.50E.C.220.G.N.D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317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318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319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320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321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322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323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324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222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325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326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327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328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329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247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330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331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7swY7VtRHhsHpOa5Q5KSPadsYerHofeXzE7pLQ/SvQqr1Y3+8XBMFtxAELTTHaDgoohoY1/N26dNU8b0EVr64w==" hashValue="xEvhIeV1Wj0uHrjdvF8DMHRGl8FXuCDqmgeR+BXYWw3P2GbeXnMCxjKj/IgdidV69ia5umfqHtznOiKPzK11eQ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332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ČST1_b1 - S1.80.200.100.4.50E.C.220.G.N.D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333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334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ČST1_b1 - S1.80.200.100.4.50E.C.220.G.N.D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335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336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337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338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339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340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341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342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343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344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345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346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347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348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222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349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350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pfzt28DoK7ghI88439OwRuAgzEXeTJ7qilBQ4+ANNiVO6Vz3kzxExK7Ak1Pkh+4uVolrZTBVevLaIxMcKuS3vQ==" hashValue="/MSP2u+nuYFdE4yXmEAYCDaoUskcPaJyouRROXkW7CL1oy1PZ6Jx5HNWvYyJ+3kSy9QpXqQsiqOjEDB+QnUZUg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351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ČST2_a - S2.100.250.135.4.54E.S.218.G.N.D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352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353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ČST2_a - S2.100.250.135.4.54E.S.218.G.N.D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354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355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222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356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8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357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358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359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360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201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361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>
      <c r="A136" s="35"/>
      <c r="B136" s="36"/>
      <c r="C136" s="223" t="s">
        <v>227</v>
      </c>
      <c r="D136" s="223" t="s">
        <v>191</v>
      </c>
      <c r="E136" s="224" t="s">
        <v>228</v>
      </c>
      <c r="F136" s="225" t="s">
        <v>229</v>
      </c>
      <c r="G136" s="226" t="s">
        <v>194</v>
      </c>
      <c r="H136" s="227">
        <v>6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210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210</v>
      </c>
      <c r="BM136" s="234" t="s">
        <v>362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231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 ht="16.5" customHeight="1">
      <c r="A138" s="35"/>
      <c r="B138" s="36"/>
      <c r="C138" s="223" t="s">
        <v>232</v>
      </c>
      <c r="D138" s="223" t="s">
        <v>191</v>
      </c>
      <c r="E138" s="224" t="s">
        <v>233</v>
      </c>
      <c r="F138" s="225" t="s">
        <v>234</v>
      </c>
      <c r="G138" s="226" t="s">
        <v>194</v>
      </c>
      <c r="H138" s="227">
        <v>8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363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236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242</v>
      </c>
      <c r="D140" s="223" t="s">
        <v>191</v>
      </c>
      <c r="E140" s="224" t="s">
        <v>238</v>
      </c>
      <c r="F140" s="225" t="s">
        <v>239</v>
      </c>
      <c r="G140" s="226" t="s">
        <v>194</v>
      </c>
      <c r="H140" s="227">
        <v>6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364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241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365</v>
      </c>
      <c r="D142" s="223" t="s">
        <v>191</v>
      </c>
      <c r="E142" s="224" t="s">
        <v>243</v>
      </c>
      <c r="F142" s="225" t="s">
        <v>244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366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246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247</v>
      </c>
      <c r="D144" s="223" t="s">
        <v>191</v>
      </c>
      <c r="E144" s="224" t="s">
        <v>248</v>
      </c>
      <c r="F144" s="225" t="s">
        <v>249</v>
      </c>
      <c r="G144" s="226" t="s">
        <v>194</v>
      </c>
      <c r="H144" s="227">
        <v>1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205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205</v>
      </c>
      <c r="BM144" s="234" t="s">
        <v>367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251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21.75" customHeight="1">
      <c r="A146" s="35"/>
      <c r="B146" s="36"/>
      <c r="C146" s="223" t="s">
        <v>368</v>
      </c>
      <c r="D146" s="223" t="s">
        <v>191</v>
      </c>
      <c r="E146" s="224" t="s">
        <v>223</v>
      </c>
      <c r="F146" s="225" t="s">
        <v>224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369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226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190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370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i8re0LhkPLTKf1A+gysUwyLgr1IFrLEpd023KnnV1bjbECKdeCHwNvR8KD9U1OIS2lMG1vbMBSz4NPzh0RLo8g==" hashValue="ZS5YxgrbYZkY1QPZHVDljhnrMToC30FJmqgPFZuBU7cztCkKOwiQB5ejXnduY4suAjqaUeaVfctx0xi22t/fQg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161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Údržba a servis čerpadel odpadních vod žst. OŘ Olomouc 2021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162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371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24. 1. 2021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21</v>
      </c>
      <c r="F15" s="35"/>
      <c r="G15" s="35"/>
      <c r="H15" s="35"/>
      <c r="I15" s="147" t="s">
        <v>26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26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21</v>
      </c>
      <c r="F24" s="35"/>
      <c r="G24" s="35"/>
      <c r="H24" s="35"/>
      <c r="I24" s="147" t="s">
        <v>26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ROUND((SUM(BE120:BE151)),  2)</f>
        <v>0</v>
      </c>
      <c r="G33" s="35"/>
      <c r="H33" s="35"/>
      <c r="I33" s="161">
        <v>0.20999999999999999</v>
      </c>
      <c r="J33" s="160">
        <f>ROUND(((SUM(BE120:BE151))*I33),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ROUND((SUM(BF120:BF151)),  2)</f>
        <v>0</v>
      </c>
      <c r="G34" s="35"/>
      <c r="H34" s="35"/>
      <c r="I34" s="161">
        <v>0.14999999999999999</v>
      </c>
      <c r="J34" s="160">
        <f>ROUND(((SUM(BF120:BF151))*I34),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ROUND((SUM(BG120:BG151)),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ROUND((SUM(BH120:BH151)),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ROUND((SUM(BI120:BI151)),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164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Údržba a servis čerpadel odpadních vod žst. OŘ Olomouc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ČST2_a1 - S2.100.250.135.4.54E.S.218.G.N.D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165</v>
      </c>
      <c r="D94" s="182"/>
      <c r="E94" s="182"/>
      <c r="F94" s="182"/>
      <c r="G94" s="182"/>
      <c r="H94" s="182"/>
      <c r="I94" s="182"/>
      <c r="J94" s="183" t="s">
        <v>166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167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168</v>
      </c>
    </row>
    <row r="97" s="9" customFormat="1" ht="24.96" customHeight="1">
      <c r="A97" s="9"/>
      <c r="B97" s="185"/>
      <c r="C97" s="186"/>
      <c r="D97" s="187" t="s">
        <v>372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353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5"/>
      <c r="C99" s="186"/>
      <c r="D99" s="187" t="s">
        <v>171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172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Údržba a servis čerpadel odpadních vod žst. OŘ Olomouc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ČST2_a1 - S2.100.250.135.4.54E.S.218.G.N.D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24. 1. 2021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199" t="s">
        <v>166</v>
      </c>
      <c r="K119" s="200" t="s">
        <v>178</v>
      </c>
      <c r="L119" s="201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2">
        <f>BK120</f>
        <v>0</v>
      </c>
      <c r="K120" s="37"/>
      <c r="L120" s="41"/>
      <c r="M120" s="100"/>
      <c r="N120" s="203"/>
      <c r="O120" s="101"/>
      <c r="P120" s="204">
        <f>P121+P148</f>
        <v>0</v>
      </c>
      <c r="Q120" s="101"/>
      <c r="R120" s="204">
        <f>R121+R148</f>
        <v>0</v>
      </c>
      <c r="S120" s="101"/>
      <c r="T120" s="205">
        <f>T121+T148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168</v>
      </c>
      <c r="BK120" s="206">
        <f>BK121+BK148</f>
        <v>0</v>
      </c>
    </row>
    <row r="121" s="12" customFormat="1" ht="25.92" customHeight="1">
      <c r="A121" s="12"/>
      <c r="B121" s="207"/>
      <c r="C121" s="208"/>
      <c r="D121" s="209" t="s">
        <v>72</v>
      </c>
      <c r="E121" s="210" t="s">
        <v>186</v>
      </c>
      <c r="F121" s="210" t="s">
        <v>373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</f>
        <v>0</v>
      </c>
      <c r="Q121" s="215"/>
      <c r="R121" s="216">
        <f>R122</f>
        <v>0</v>
      </c>
      <c r="S121" s="215"/>
      <c r="T121" s="21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8" t="s">
        <v>81</v>
      </c>
      <c r="AT121" s="219" t="s">
        <v>72</v>
      </c>
      <c r="AU121" s="219" t="s">
        <v>73</v>
      </c>
      <c r="AY121" s="218" t="s">
        <v>188</v>
      </c>
      <c r="BK121" s="220">
        <f>BK122</f>
        <v>0</v>
      </c>
    </row>
    <row r="122" s="12" customFormat="1" ht="22.8" customHeight="1">
      <c r="A122" s="12"/>
      <c r="B122" s="207"/>
      <c r="C122" s="208"/>
      <c r="D122" s="209" t="s">
        <v>72</v>
      </c>
      <c r="E122" s="221" t="s">
        <v>73</v>
      </c>
      <c r="F122" s="221" t="s">
        <v>355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SUM(P123:P147)</f>
        <v>0</v>
      </c>
      <c r="Q122" s="215"/>
      <c r="R122" s="216">
        <f>SUM(R123:R147)</f>
        <v>0</v>
      </c>
      <c r="S122" s="215"/>
      <c r="T122" s="217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81</v>
      </c>
      <c r="AT122" s="219" t="s">
        <v>72</v>
      </c>
      <c r="AU122" s="219" t="s">
        <v>81</v>
      </c>
      <c r="AY122" s="218" t="s">
        <v>188</v>
      </c>
      <c r="BK122" s="220">
        <f>SUM(BK123:BK147)</f>
        <v>0</v>
      </c>
    </row>
    <row r="123" s="2" customFormat="1" ht="16.5" customHeight="1">
      <c r="A123" s="35"/>
      <c r="B123" s="36"/>
      <c r="C123" s="223" t="s">
        <v>190</v>
      </c>
      <c r="D123" s="223" t="s">
        <v>191</v>
      </c>
      <c r="E123" s="224" t="s">
        <v>192</v>
      </c>
      <c r="F123" s="225" t="s">
        <v>193</v>
      </c>
      <c r="G123" s="226" t="s">
        <v>194</v>
      </c>
      <c r="H123" s="227">
        <v>0.5</v>
      </c>
      <c r="I123" s="228"/>
      <c r="J123" s="229">
        <f>ROUND(I123*H123,2)</f>
        <v>0</v>
      </c>
      <c r="K123" s="225" t="s">
        <v>195</v>
      </c>
      <c r="L123" s="41"/>
      <c r="M123" s="230" t="s">
        <v>1</v>
      </c>
      <c r="N123" s="231" t="s">
        <v>38</v>
      </c>
      <c r="O123" s="88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4" t="s">
        <v>196</v>
      </c>
      <c r="AT123" s="234" t="s">
        <v>191</v>
      </c>
      <c r="AU123" s="234" t="s">
        <v>83</v>
      </c>
      <c r="AY123" s="14" t="s">
        <v>188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4" t="s">
        <v>81</v>
      </c>
      <c r="BK123" s="235">
        <f>ROUND(I123*H123,2)</f>
        <v>0</v>
      </c>
      <c r="BL123" s="14" t="s">
        <v>196</v>
      </c>
      <c r="BM123" s="234" t="s">
        <v>374</v>
      </c>
    </row>
    <row r="124" s="2" customFormat="1">
      <c r="A124" s="35"/>
      <c r="B124" s="36"/>
      <c r="C124" s="37"/>
      <c r="D124" s="236" t="s">
        <v>198</v>
      </c>
      <c r="E124" s="37"/>
      <c r="F124" s="237" t="s">
        <v>193</v>
      </c>
      <c r="G124" s="37"/>
      <c r="H124" s="37"/>
      <c r="I124" s="238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198</v>
      </c>
      <c r="AU124" s="14" t="s">
        <v>83</v>
      </c>
    </row>
    <row r="125" s="2" customFormat="1">
      <c r="A125" s="35"/>
      <c r="B125" s="36"/>
      <c r="C125" s="37"/>
      <c r="D125" s="236" t="s">
        <v>199</v>
      </c>
      <c r="E125" s="37"/>
      <c r="F125" s="241" t="s">
        <v>200</v>
      </c>
      <c r="G125" s="37"/>
      <c r="H125" s="37"/>
      <c r="I125" s="238"/>
      <c r="J125" s="37"/>
      <c r="K125" s="37"/>
      <c r="L125" s="41"/>
      <c r="M125" s="239"/>
      <c r="N125" s="24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83</v>
      </c>
    </row>
    <row r="126" s="2" customFormat="1" ht="16.5" customHeight="1">
      <c r="A126" s="35"/>
      <c r="B126" s="36"/>
      <c r="C126" s="223" t="s">
        <v>201</v>
      </c>
      <c r="D126" s="223" t="s">
        <v>191</v>
      </c>
      <c r="E126" s="224" t="s">
        <v>202</v>
      </c>
      <c r="F126" s="225" t="s">
        <v>203</v>
      </c>
      <c r="G126" s="226" t="s">
        <v>194</v>
      </c>
      <c r="H126" s="227">
        <v>0.25</v>
      </c>
      <c r="I126" s="228"/>
      <c r="J126" s="229">
        <f>ROUND(I126*H126,2)</f>
        <v>0</v>
      </c>
      <c r="K126" s="225" t="s">
        <v>204</v>
      </c>
      <c r="L126" s="41"/>
      <c r="M126" s="230" t="s">
        <v>1</v>
      </c>
      <c r="N126" s="231" t="s">
        <v>38</v>
      </c>
      <c r="O126" s="88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205</v>
      </c>
      <c r="AT126" s="234" t="s">
        <v>191</v>
      </c>
      <c r="AU126" s="234" t="s">
        <v>83</v>
      </c>
      <c r="AY126" s="14" t="s">
        <v>188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4" t="s">
        <v>81</v>
      </c>
      <c r="BK126" s="235">
        <f>ROUND(I126*H126,2)</f>
        <v>0</v>
      </c>
      <c r="BL126" s="14" t="s">
        <v>205</v>
      </c>
      <c r="BM126" s="234" t="s">
        <v>375</v>
      </c>
    </row>
    <row r="127" s="2" customFormat="1">
      <c r="A127" s="35"/>
      <c r="B127" s="36"/>
      <c r="C127" s="37"/>
      <c r="D127" s="236" t="s">
        <v>198</v>
      </c>
      <c r="E127" s="37"/>
      <c r="F127" s="237" t="s">
        <v>207</v>
      </c>
      <c r="G127" s="37"/>
      <c r="H127" s="37"/>
      <c r="I127" s="238"/>
      <c r="J127" s="37"/>
      <c r="K127" s="37"/>
      <c r="L127" s="41"/>
      <c r="M127" s="239"/>
      <c r="N127" s="24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198</v>
      </c>
      <c r="AU127" s="14" t="s">
        <v>83</v>
      </c>
    </row>
    <row r="128" s="2" customFormat="1" ht="16.5" customHeight="1">
      <c r="A128" s="35"/>
      <c r="B128" s="36"/>
      <c r="C128" s="223" t="s">
        <v>81</v>
      </c>
      <c r="D128" s="223" t="s">
        <v>191</v>
      </c>
      <c r="E128" s="224" t="s">
        <v>208</v>
      </c>
      <c r="F128" s="225" t="s">
        <v>209</v>
      </c>
      <c r="G128" s="226" t="s">
        <v>194</v>
      </c>
      <c r="H128" s="227">
        <v>1</v>
      </c>
      <c r="I128" s="228"/>
      <c r="J128" s="229">
        <f>ROUND(I128*H128,2)</f>
        <v>0</v>
      </c>
      <c r="K128" s="225" t="s">
        <v>204</v>
      </c>
      <c r="L128" s="41"/>
      <c r="M128" s="230" t="s">
        <v>1</v>
      </c>
      <c r="N128" s="231" t="s">
        <v>38</v>
      </c>
      <c r="O128" s="88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210</v>
      </c>
      <c r="AT128" s="234" t="s">
        <v>191</v>
      </c>
      <c r="AU128" s="234" t="s">
        <v>83</v>
      </c>
      <c r="AY128" s="14" t="s">
        <v>188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4" t="s">
        <v>81</v>
      </c>
      <c r="BK128" s="235">
        <f>ROUND(I128*H128,2)</f>
        <v>0</v>
      </c>
      <c r="BL128" s="14" t="s">
        <v>210</v>
      </c>
      <c r="BM128" s="234" t="s">
        <v>376</v>
      </c>
    </row>
    <row r="129" s="2" customFormat="1">
      <c r="A129" s="35"/>
      <c r="B129" s="36"/>
      <c r="C129" s="37"/>
      <c r="D129" s="236" t="s">
        <v>198</v>
      </c>
      <c r="E129" s="37"/>
      <c r="F129" s="237" t="s">
        <v>212</v>
      </c>
      <c r="G129" s="37"/>
      <c r="H129" s="37"/>
      <c r="I129" s="238"/>
      <c r="J129" s="37"/>
      <c r="K129" s="37"/>
      <c r="L129" s="41"/>
      <c r="M129" s="239"/>
      <c r="N129" s="24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198</v>
      </c>
      <c r="AU129" s="14" t="s">
        <v>83</v>
      </c>
    </row>
    <row r="130" s="2" customFormat="1" ht="16.5" customHeight="1">
      <c r="A130" s="35"/>
      <c r="B130" s="36"/>
      <c r="C130" s="223" t="s">
        <v>83</v>
      </c>
      <c r="D130" s="223" t="s">
        <v>191</v>
      </c>
      <c r="E130" s="224" t="s">
        <v>213</v>
      </c>
      <c r="F130" s="225" t="s">
        <v>209</v>
      </c>
      <c r="G130" s="226" t="s">
        <v>194</v>
      </c>
      <c r="H130" s="227">
        <v>1</v>
      </c>
      <c r="I130" s="228"/>
      <c r="J130" s="229">
        <f>ROUND(I130*H130,2)</f>
        <v>0</v>
      </c>
      <c r="K130" s="225" t="s">
        <v>204</v>
      </c>
      <c r="L130" s="41"/>
      <c r="M130" s="230" t="s">
        <v>1</v>
      </c>
      <c r="N130" s="231" t="s">
        <v>38</v>
      </c>
      <c r="O130" s="88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210</v>
      </c>
      <c r="AT130" s="234" t="s">
        <v>191</v>
      </c>
      <c r="AU130" s="234" t="s">
        <v>83</v>
      </c>
      <c r="AY130" s="14" t="s">
        <v>188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4" t="s">
        <v>81</v>
      </c>
      <c r="BK130" s="235">
        <f>ROUND(I130*H130,2)</f>
        <v>0</v>
      </c>
      <c r="BL130" s="14" t="s">
        <v>210</v>
      </c>
      <c r="BM130" s="234" t="s">
        <v>377</v>
      </c>
    </row>
    <row r="131" s="2" customFormat="1">
      <c r="A131" s="35"/>
      <c r="B131" s="36"/>
      <c r="C131" s="37"/>
      <c r="D131" s="236" t="s">
        <v>198</v>
      </c>
      <c r="E131" s="37"/>
      <c r="F131" s="237" t="s">
        <v>212</v>
      </c>
      <c r="G131" s="37"/>
      <c r="H131" s="37"/>
      <c r="I131" s="238"/>
      <c r="J131" s="37"/>
      <c r="K131" s="37"/>
      <c r="L131" s="41"/>
      <c r="M131" s="239"/>
      <c r="N131" s="24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198</v>
      </c>
      <c r="AU131" s="14" t="s">
        <v>83</v>
      </c>
    </row>
    <row r="132" s="2" customFormat="1" ht="16.5" customHeight="1">
      <c r="A132" s="35"/>
      <c r="B132" s="36"/>
      <c r="C132" s="223" t="s">
        <v>215</v>
      </c>
      <c r="D132" s="223" t="s">
        <v>191</v>
      </c>
      <c r="E132" s="224" t="s">
        <v>216</v>
      </c>
      <c r="F132" s="225" t="s">
        <v>209</v>
      </c>
      <c r="G132" s="226" t="s">
        <v>194</v>
      </c>
      <c r="H132" s="227">
        <v>1</v>
      </c>
      <c r="I132" s="228"/>
      <c r="J132" s="229">
        <f>ROUND(I132*H132,2)</f>
        <v>0</v>
      </c>
      <c r="K132" s="225" t="s">
        <v>204</v>
      </c>
      <c r="L132" s="41"/>
      <c r="M132" s="230" t="s">
        <v>1</v>
      </c>
      <c r="N132" s="231" t="s">
        <v>38</v>
      </c>
      <c r="O132" s="88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210</v>
      </c>
      <c r="AT132" s="234" t="s">
        <v>191</v>
      </c>
      <c r="AU132" s="234" t="s">
        <v>83</v>
      </c>
      <c r="AY132" s="14" t="s">
        <v>188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4" t="s">
        <v>81</v>
      </c>
      <c r="BK132" s="235">
        <f>ROUND(I132*H132,2)</f>
        <v>0</v>
      </c>
      <c r="BL132" s="14" t="s">
        <v>210</v>
      </c>
      <c r="BM132" s="234" t="s">
        <v>378</v>
      </c>
    </row>
    <row r="133" s="2" customFormat="1">
      <c r="A133" s="35"/>
      <c r="B133" s="36"/>
      <c r="C133" s="37"/>
      <c r="D133" s="236" t="s">
        <v>198</v>
      </c>
      <c r="E133" s="37"/>
      <c r="F133" s="237" t="s">
        <v>212</v>
      </c>
      <c r="G133" s="37"/>
      <c r="H133" s="37"/>
      <c r="I133" s="238"/>
      <c r="J133" s="37"/>
      <c r="K133" s="37"/>
      <c r="L133" s="41"/>
      <c r="M133" s="239"/>
      <c r="N133" s="24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198</v>
      </c>
      <c r="AU133" s="14" t="s">
        <v>83</v>
      </c>
    </row>
    <row r="134" s="2" customFormat="1" ht="16.5" customHeight="1">
      <c r="A134" s="35"/>
      <c r="B134" s="36"/>
      <c r="C134" s="223" t="s">
        <v>8</v>
      </c>
      <c r="D134" s="223" t="s">
        <v>191</v>
      </c>
      <c r="E134" s="224" t="s">
        <v>218</v>
      </c>
      <c r="F134" s="225" t="s">
        <v>219</v>
      </c>
      <c r="G134" s="226" t="s">
        <v>194</v>
      </c>
      <c r="H134" s="227">
        <v>0.25</v>
      </c>
      <c r="I134" s="228"/>
      <c r="J134" s="229">
        <f>ROUND(I134*H134,2)</f>
        <v>0</v>
      </c>
      <c r="K134" s="225" t="s">
        <v>204</v>
      </c>
      <c r="L134" s="41"/>
      <c r="M134" s="230" t="s">
        <v>1</v>
      </c>
      <c r="N134" s="231" t="s">
        <v>38</v>
      </c>
      <c r="O134" s="88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205</v>
      </c>
      <c r="AT134" s="234" t="s">
        <v>191</v>
      </c>
      <c r="AU134" s="234" t="s">
        <v>83</v>
      </c>
      <c r="AY134" s="14" t="s">
        <v>188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4" t="s">
        <v>81</v>
      </c>
      <c r="BK134" s="235">
        <f>ROUND(I134*H134,2)</f>
        <v>0</v>
      </c>
      <c r="BL134" s="14" t="s">
        <v>205</v>
      </c>
      <c r="BM134" s="234" t="s">
        <v>379</v>
      </c>
    </row>
    <row r="135" s="2" customFormat="1">
      <c r="A135" s="35"/>
      <c r="B135" s="36"/>
      <c r="C135" s="37"/>
      <c r="D135" s="236" t="s">
        <v>198</v>
      </c>
      <c r="E135" s="37"/>
      <c r="F135" s="237" t="s">
        <v>221</v>
      </c>
      <c r="G135" s="37"/>
      <c r="H135" s="37"/>
      <c r="I135" s="238"/>
      <c r="J135" s="37"/>
      <c r="K135" s="37"/>
      <c r="L135" s="41"/>
      <c r="M135" s="239"/>
      <c r="N135" s="24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198</v>
      </c>
      <c r="AU135" s="14" t="s">
        <v>83</v>
      </c>
    </row>
    <row r="136" s="2" customFormat="1" ht="21.75" customHeight="1">
      <c r="A136" s="35"/>
      <c r="B136" s="36"/>
      <c r="C136" s="223" t="s">
        <v>343</v>
      </c>
      <c r="D136" s="223" t="s">
        <v>191</v>
      </c>
      <c r="E136" s="224" t="s">
        <v>223</v>
      </c>
      <c r="F136" s="225" t="s">
        <v>224</v>
      </c>
      <c r="G136" s="226" t="s">
        <v>194</v>
      </c>
      <c r="H136" s="227">
        <v>1</v>
      </c>
      <c r="I136" s="228"/>
      <c r="J136" s="229">
        <f>ROUND(I136*H136,2)</f>
        <v>0</v>
      </c>
      <c r="K136" s="225" t="s">
        <v>204</v>
      </c>
      <c r="L136" s="41"/>
      <c r="M136" s="230" t="s">
        <v>1</v>
      </c>
      <c r="N136" s="231" t="s">
        <v>38</v>
      </c>
      <c r="O136" s="88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205</v>
      </c>
      <c r="AT136" s="234" t="s">
        <v>191</v>
      </c>
      <c r="AU136" s="234" t="s">
        <v>83</v>
      </c>
      <c r="AY136" s="14" t="s">
        <v>188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4" t="s">
        <v>81</v>
      </c>
      <c r="BK136" s="235">
        <f>ROUND(I136*H136,2)</f>
        <v>0</v>
      </c>
      <c r="BL136" s="14" t="s">
        <v>205</v>
      </c>
      <c r="BM136" s="234" t="s">
        <v>380</v>
      </c>
    </row>
    <row r="137" s="2" customFormat="1">
      <c r="A137" s="35"/>
      <c r="B137" s="36"/>
      <c r="C137" s="37"/>
      <c r="D137" s="236" t="s">
        <v>198</v>
      </c>
      <c r="E137" s="37"/>
      <c r="F137" s="237" t="s">
        <v>226</v>
      </c>
      <c r="G137" s="37"/>
      <c r="H137" s="37"/>
      <c r="I137" s="238"/>
      <c r="J137" s="37"/>
      <c r="K137" s="37"/>
      <c r="L137" s="41"/>
      <c r="M137" s="239"/>
      <c r="N137" s="24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198</v>
      </c>
      <c r="AU137" s="14" t="s">
        <v>83</v>
      </c>
    </row>
    <row r="138" s="2" customFormat="1">
      <c r="A138" s="35"/>
      <c r="B138" s="36"/>
      <c r="C138" s="223" t="s">
        <v>227</v>
      </c>
      <c r="D138" s="223" t="s">
        <v>191</v>
      </c>
      <c r="E138" s="224" t="s">
        <v>228</v>
      </c>
      <c r="F138" s="225" t="s">
        <v>229</v>
      </c>
      <c r="G138" s="226" t="s">
        <v>194</v>
      </c>
      <c r="H138" s="227">
        <v>6</v>
      </c>
      <c r="I138" s="228"/>
      <c r="J138" s="229">
        <f>ROUND(I138*H138,2)</f>
        <v>0</v>
      </c>
      <c r="K138" s="225" t="s">
        <v>204</v>
      </c>
      <c r="L138" s="41"/>
      <c r="M138" s="230" t="s">
        <v>1</v>
      </c>
      <c r="N138" s="231" t="s">
        <v>38</v>
      </c>
      <c r="O138" s="88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210</v>
      </c>
      <c r="AT138" s="234" t="s">
        <v>191</v>
      </c>
      <c r="AU138" s="234" t="s">
        <v>83</v>
      </c>
      <c r="AY138" s="14" t="s">
        <v>188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4" t="s">
        <v>81</v>
      </c>
      <c r="BK138" s="235">
        <f>ROUND(I138*H138,2)</f>
        <v>0</v>
      </c>
      <c r="BL138" s="14" t="s">
        <v>210</v>
      </c>
      <c r="BM138" s="234" t="s">
        <v>381</v>
      </c>
    </row>
    <row r="139" s="2" customFormat="1">
      <c r="A139" s="35"/>
      <c r="B139" s="36"/>
      <c r="C139" s="37"/>
      <c r="D139" s="236" t="s">
        <v>198</v>
      </c>
      <c r="E139" s="37"/>
      <c r="F139" s="237" t="s">
        <v>231</v>
      </c>
      <c r="G139" s="37"/>
      <c r="H139" s="37"/>
      <c r="I139" s="238"/>
      <c r="J139" s="37"/>
      <c r="K139" s="37"/>
      <c r="L139" s="41"/>
      <c r="M139" s="239"/>
      <c r="N139" s="24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198</v>
      </c>
      <c r="AU139" s="14" t="s">
        <v>83</v>
      </c>
    </row>
    <row r="140" s="2" customFormat="1" ht="16.5" customHeight="1">
      <c r="A140" s="35"/>
      <c r="B140" s="36"/>
      <c r="C140" s="223" t="s">
        <v>232</v>
      </c>
      <c r="D140" s="223" t="s">
        <v>191</v>
      </c>
      <c r="E140" s="224" t="s">
        <v>233</v>
      </c>
      <c r="F140" s="225" t="s">
        <v>234</v>
      </c>
      <c r="G140" s="226" t="s">
        <v>194</v>
      </c>
      <c r="H140" s="227">
        <v>8</v>
      </c>
      <c r="I140" s="228"/>
      <c r="J140" s="229">
        <f>ROUND(I140*H140,2)</f>
        <v>0</v>
      </c>
      <c r="K140" s="225" t="s">
        <v>204</v>
      </c>
      <c r="L140" s="41"/>
      <c r="M140" s="230" t="s">
        <v>1</v>
      </c>
      <c r="N140" s="231" t="s">
        <v>38</v>
      </c>
      <c r="O140" s="88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4" t="s">
        <v>210</v>
      </c>
      <c r="AT140" s="234" t="s">
        <v>191</v>
      </c>
      <c r="AU140" s="234" t="s">
        <v>83</v>
      </c>
      <c r="AY140" s="14" t="s">
        <v>188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4" t="s">
        <v>81</v>
      </c>
      <c r="BK140" s="235">
        <f>ROUND(I140*H140,2)</f>
        <v>0</v>
      </c>
      <c r="BL140" s="14" t="s">
        <v>210</v>
      </c>
      <c r="BM140" s="234" t="s">
        <v>382</v>
      </c>
    </row>
    <row r="141" s="2" customFormat="1">
      <c r="A141" s="35"/>
      <c r="B141" s="36"/>
      <c r="C141" s="37"/>
      <c r="D141" s="236" t="s">
        <v>198</v>
      </c>
      <c r="E141" s="37"/>
      <c r="F141" s="237" t="s">
        <v>236</v>
      </c>
      <c r="G141" s="37"/>
      <c r="H141" s="37"/>
      <c r="I141" s="238"/>
      <c r="J141" s="37"/>
      <c r="K141" s="37"/>
      <c r="L141" s="41"/>
      <c r="M141" s="239"/>
      <c r="N141" s="24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23" t="s">
        <v>237</v>
      </c>
      <c r="D142" s="223" t="s">
        <v>191</v>
      </c>
      <c r="E142" s="224" t="s">
        <v>238</v>
      </c>
      <c r="F142" s="225" t="s">
        <v>239</v>
      </c>
      <c r="G142" s="226" t="s">
        <v>194</v>
      </c>
      <c r="H142" s="227">
        <v>6</v>
      </c>
      <c r="I142" s="228"/>
      <c r="J142" s="229">
        <f>ROUND(I142*H142,2)</f>
        <v>0</v>
      </c>
      <c r="K142" s="225" t="s">
        <v>204</v>
      </c>
      <c r="L142" s="41"/>
      <c r="M142" s="230" t="s">
        <v>1</v>
      </c>
      <c r="N142" s="231" t="s">
        <v>38</v>
      </c>
      <c r="O142" s="88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4" t="s">
        <v>210</v>
      </c>
      <c r="AT142" s="234" t="s">
        <v>191</v>
      </c>
      <c r="AU142" s="234" t="s">
        <v>83</v>
      </c>
      <c r="AY142" s="14" t="s">
        <v>188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4" t="s">
        <v>81</v>
      </c>
      <c r="BK142" s="235">
        <f>ROUND(I142*H142,2)</f>
        <v>0</v>
      </c>
      <c r="BL142" s="14" t="s">
        <v>210</v>
      </c>
      <c r="BM142" s="234" t="s">
        <v>383</v>
      </c>
    </row>
    <row r="143" s="2" customFormat="1">
      <c r="A143" s="35"/>
      <c r="B143" s="36"/>
      <c r="C143" s="37"/>
      <c r="D143" s="236" t="s">
        <v>198</v>
      </c>
      <c r="E143" s="37"/>
      <c r="F143" s="237" t="s">
        <v>241</v>
      </c>
      <c r="G143" s="37"/>
      <c r="H143" s="37"/>
      <c r="I143" s="238"/>
      <c r="J143" s="37"/>
      <c r="K143" s="37"/>
      <c r="L143" s="41"/>
      <c r="M143" s="239"/>
      <c r="N143" s="24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16.5" customHeight="1">
      <c r="A144" s="35"/>
      <c r="B144" s="36"/>
      <c r="C144" s="223" t="s">
        <v>242</v>
      </c>
      <c r="D144" s="223" t="s">
        <v>191</v>
      </c>
      <c r="E144" s="224" t="s">
        <v>243</v>
      </c>
      <c r="F144" s="225" t="s">
        <v>244</v>
      </c>
      <c r="G144" s="226" t="s">
        <v>194</v>
      </c>
      <c r="H144" s="227">
        <v>6</v>
      </c>
      <c r="I144" s="228"/>
      <c r="J144" s="229">
        <f>ROUND(I144*H144,2)</f>
        <v>0</v>
      </c>
      <c r="K144" s="225" t="s">
        <v>204</v>
      </c>
      <c r="L144" s="41"/>
      <c r="M144" s="230" t="s">
        <v>1</v>
      </c>
      <c r="N144" s="231" t="s">
        <v>38</v>
      </c>
      <c r="O144" s="88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210</v>
      </c>
      <c r="AT144" s="234" t="s">
        <v>191</v>
      </c>
      <c r="AU144" s="234" t="s">
        <v>83</v>
      </c>
      <c r="AY144" s="14" t="s">
        <v>188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4" t="s">
        <v>81</v>
      </c>
      <c r="BK144" s="235">
        <f>ROUND(I144*H144,2)</f>
        <v>0</v>
      </c>
      <c r="BL144" s="14" t="s">
        <v>210</v>
      </c>
      <c r="BM144" s="234" t="s">
        <v>384</v>
      </c>
    </row>
    <row r="145" s="2" customFormat="1">
      <c r="A145" s="35"/>
      <c r="B145" s="36"/>
      <c r="C145" s="37"/>
      <c r="D145" s="236" t="s">
        <v>198</v>
      </c>
      <c r="E145" s="37"/>
      <c r="F145" s="237" t="s">
        <v>246</v>
      </c>
      <c r="G145" s="37"/>
      <c r="H145" s="37"/>
      <c r="I145" s="238"/>
      <c r="J145" s="37"/>
      <c r="K145" s="37"/>
      <c r="L145" s="41"/>
      <c r="M145" s="239"/>
      <c r="N145" s="24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198</v>
      </c>
      <c r="AU145" s="14" t="s">
        <v>83</v>
      </c>
    </row>
    <row r="146" s="2" customFormat="1" ht="16.5" customHeight="1">
      <c r="A146" s="35"/>
      <c r="B146" s="36"/>
      <c r="C146" s="223" t="s">
        <v>222</v>
      </c>
      <c r="D146" s="223" t="s">
        <v>191</v>
      </c>
      <c r="E146" s="224" t="s">
        <v>248</v>
      </c>
      <c r="F146" s="225" t="s">
        <v>249</v>
      </c>
      <c r="G146" s="226" t="s">
        <v>194</v>
      </c>
      <c r="H146" s="227">
        <v>1</v>
      </c>
      <c r="I146" s="228"/>
      <c r="J146" s="229">
        <f>ROUND(I146*H146,2)</f>
        <v>0</v>
      </c>
      <c r="K146" s="225" t="s">
        <v>204</v>
      </c>
      <c r="L146" s="41"/>
      <c r="M146" s="230" t="s">
        <v>1</v>
      </c>
      <c r="N146" s="231" t="s">
        <v>38</v>
      </c>
      <c r="O146" s="88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205</v>
      </c>
      <c r="AT146" s="234" t="s">
        <v>191</v>
      </c>
      <c r="AU146" s="234" t="s">
        <v>83</v>
      </c>
      <c r="AY146" s="14" t="s">
        <v>188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4" t="s">
        <v>81</v>
      </c>
      <c r="BK146" s="235">
        <f>ROUND(I146*H146,2)</f>
        <v>0</v>
      </c>
      <c r="BL146" s="14" t="s">
        <v>205</v>
      </c>
      <c r="BM146" s="234" t="s">
        <v>385</v>
      </c>
    </row>
    <row r="147" s="2" customFormat="1">
      <c r="A147" s="35"/>
      <c r="B147" s="36"/>
      <c r="C147" s="37"/>
      <c r="D147" s="236" t="s">
        <v>198</v>
      </c>
      <c r="E147" s="37"/>
      <c r="F147" s="237" t="s">
        <v>251</v>
      </c>
      <c r="G147" s="37"/>
      <c r="H147" s="37"/>
      <c r="I147" s="238"/>
      <c r="J147" s="37"/>
      <c r="K147" s="37"/>
      <c r="L147" s="41"/>
      <c r="M147" s="239"/>
      <c r="N147" s="24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198</v>
      </c>
      <c r="AU147" s="14" t="s">
        <v>83</v>
      </c>
    </row>
    <row r="148" s="12" customFormat="1" ht="25.92" customHeight="1">
      <c r="A148" s="12"/>
      <c r="B148" s="207"/>
      <c r="C148" s="208"/>
      <c r="D148" s="209" t="s">
        <v>72</v>
      </c>
      <c r="E148" s="210" t="s">
        <v>252</v>
      </c>
      <c r="F148" s="210" t="s">
        <v>253</v>
      </c>
      <c r="G148" s="208"/>
      <c r="H148" s="208"/>
      <c r="I148" s="211"/>
      <c r="J148" s="212">
        <f>BK148</f>
        <v>0</v>
      </c>
      <c r="K148" s="208"/>
      <c r="L148" s="213"/>
      <c r="M148" s="214"/>
      <c r="N148" s="215"/>
      <c r="O148" s="215"/>
      <c r="P148" s="216">
        <f>P149</f>
        <v>0</v>
      </c>
      <c r="Q148" s="215"/>
      <c r="R148" s="216">
        <f>R149</f>
        <v>0</v>
      </c>
      <c r="S148" s="215"/>
      <c r="T148" s="21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8" t="s">
        <v>254</v>
      </c>
      <c r="AT148" s="219" t="s">
        <v>72</v>
      </c>
      <c r="AU148" s="219" t="s">
        <v>73</v>
      </c>
      <c r="AY148" s="218" t="s">
        <v>188</v>
      </c>
      <c r="BK148" s="220">
        <f>BK149</f>
        <v>0</v>
      </c>
    </row>
    <row r="149" s="12" customFormat="1" ht="22.8" customHeight="1">
      <c r="A149" s="12"/>
      <c r="B149" s="207"/>
      <c r="C149" s="208"/>
      <c r="D149" s="209" t="s">
        <v>72</v>
      </c>
      <c r="E149" s="221" t="s">
        <v>255</v>
      </c>
      <c r="F149" s="221" t="s">
        <v>256</v>
      </c>
      <c r="G149" s="208"/>
      <c r="H149" s="208"/>
      <c r="I149" s="211"/>
      <c r="J149" s="222">
        <f>BK149</f>
        <v>0</v>
      </c>
      <c r="K149" s="208"/>
      <c r="L149" s="213"/>
      <c r="M149" s="214"/>
      <c r="N149" s="215"/>
      <c r="O149" s="215"/>
      <c r="P149" s="216">
        <f>SUM(P150:P151)</f>
        <v>0</v>
      </c>
      <c r="Q149" s="215"/>
      <c r="R149" s="216">
        <f>SUM(R150:R151)</f>
        <v>0</v>
      </c>
      <c r="S149" s="215"/>
      <c r="T149" s="217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8" t="s">
        <v>254</v>
      </c>
      <c r="AT149" s="219" t="s">
        <v>72</v>
      </c>
      <c r="AU149" s="219" t="s">
        <v>81</v>
      </c>
      <c r="AY149" s="218" t="s">
        <v>188</v>
      </c>
      <c r="BK149" s="220">
        <f>SUM(BK150:BK151)</f>
        <v>0</v>
      </c>
    </row>
    <row r="150" s="2" customFormat="1" ht="16.5" customHeight="1">
      <c r="A150" s="35"/>
      <c r="B150" s="36"/>
      <c r="C150" s="223" t="s">
        <v>257</v>
      </c>
      <c r="D150" s="223" t="s">
        <v>191</v>
      </c>
      <c r="E150" s="224" t="s">
        <v>258</v>
      </c>
      <c r="F150" s="225" t="s">
        <v>259</v>
      </c>
      <c r="G150" s="226" t="s">
        <v>260</v>
      </c>
      <c r="H150" s="227">
        <v>1</v>
      </c>
      <c r="I150" s="228"/>
      <c r="J150" s="229">
        <f>ROUND(I150*H150,2)</f>
        <v>0</v>
      </c>
      <c r="K150" s="225" t="s">
        <v>195</v>
      </c>
      <c r="L150" s="41"/>
      <c r="M150" s="230" t="s">
        <v>1</v>
      </c>
      <c r="N150" s="231" t="s">
        <v>38</v>
      </c>
      <c r="O150" s="88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196</v>
      </c>
      <c r="AT150" s="234" t="s">
        <v>191</v>
      </c>
      <c r="AU150" s="234" t="s">
        <v>83</v>
      </c>
      <c r="AY150" s="14" t="s">
        <v>188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4" t="s">
        <v>81</v>
      </c>
      <c r="BK150" s="235">
        <f>ROUND(I150*H150,2)</f>
        <v>0</v>
      </c>
      <c r="BL150" s="14" t="s">
        <v>196</v>
      </c>
      <c r="BM150" s="234" t="s">
        <v>386</v>
      </c>
    </row>
    <row r="151" s="2" customFormat="1">
      <c r="A151" s="35"/>
      <c r="B151" s="36"/>
      <c r="C151" s="37"/>
      <c r="D151" s="236" t="s">
        <v>198</v>
      </c>
      <c r="E151" s="37"/>
      <c r="F151" s="237" t="s">
        <v>259</v>
      </c>
      <c r="G151" s="37"/>
      <c r="H151" s="37"/>
      <c r="I151" s="238"/>
      <c r="J151" s="37"/>
      <c r="K151" s="37"/>
      <c r="L151" s="41"/>
      <c r="M151" s="242"/>
      <c r="N151" s="243"/>
      <c r="O151" s="244"/>
      <c r="P151" s="244"/>
      <c r="Q151" s="244"/>
      <c r="R151" s="244"/>
      <c r="S151" s="244"/>
      <c r="T151" s="24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198</v>
      </c>
      <c r="AU151" s="14" t="s">
        <v>83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DKMNYCCFyROrEhwYDU6c+lcXU7Sx6X34Xc4Nietcgglu8yPC2mxEWCuPPoEEK2EN+hZDPWDz82vZU8XtmKz1tg==" hashValue="F9TaX0sc4CXGNS4/QgYNNf27P/9UtZsIgh9VIAQd3KA6Ah+1jhrA0XZqw0vJ+UO/jeEJGFGBni//bdB4vB7ZAg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Kučík Martin, Ing.</dc:creator>
  <cp:lastModifiedBy>Kučík Martin, Ing.</cp:lastModifiedBy>
  <dcterms:created xsi:type="dcterms:W3CDTF">2021-04-29T10:27:53Z</dcterms:created>
  <dcterms:modified xsi:type="dcterms:W3CDTF">2021-04-29T10:28:31Z</dcterms:modified>
</cp:coreProperties>
</file>